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4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STAT'!$A$1:$M$58</definedName>
  </definedNames>
  <calcPr fullCalcOnLoad="1"/>
</workbook>
</file>

<file path=xl/sharedStrings.xml><?xml version="1.0" encoding="utf-8"?>
<sst xmlns="http://schemas.openxmlformats.org/spreadsheetml/2006/main" count="523" uniqueCount="405">
  <si>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</si>
  <si>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</si>
  <si>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</si>
  <si>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</si>
  <si>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</si>
  <si>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</si>
  <si>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</si>
  <si>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</si>
  <si>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</si>
  <si>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</si>
  <si>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</si>
  <si>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</si>
  <si>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</si>
  <si>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</si>
  <si>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</si>
  <si>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</si>
  <si>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</si>
  <si>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</si>
  <si>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</si>
  <si>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</si>
  <si>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</si>
  <si>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</si>
  <si>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</si>
  <si>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</si>
  <si>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</si>
  <si>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</si>
  <si>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</si>
  <si>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</si>
  <si>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</si>
  <si>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</si>
  <si>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</si>
  <si>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</si>
  <si>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</si>
  <si>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</si>
  <si>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</si>
  <si>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</si>
  <si>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</si>
  <si>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</si>
  <si>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</si>
  <si>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</si>
  <si>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</si>
  <si>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</si>
  <si>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</si>
  <si>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</si>
  <si>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</si>
  <si>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</si>
  <si>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</si>
  <si>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</si>
  <si>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</si>
  <si>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</si>
  <si>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</si>
  <si>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</si>
  <si>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</si>
  <si>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</si>
  <si>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</si>
  <si>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</si>
  <si>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</si>
  <si>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</si>
  <si>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</si>
  <si>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</si>
  <si>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</si>
  <si>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</si>
  <si>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</si>
  <si>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</si>
  <si>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</si>
  <si>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</si>
  <si>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</si>
  <si>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</si>
  <si>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</si>
  <si>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</si>
  <si>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</si>
  <si>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</si>
  <si>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</si>
  <si>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</si>
  <si>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</si>
  <si>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</si>
  <si>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</si>
  <si>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</si>
  <si>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</si>
  <si>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</si>
  <si>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</si>
  <si>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</si>
  <si>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</si>
  <si>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</si>
  <si>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</si>
  <si>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</si>
  <si>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</si>
  <si>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</si>
  <si>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</si>
  <si>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</si>
  <si>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</si>
  <si>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</si>
  <si>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</si>
  <si>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</si>
  <si>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</si>
  <si>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Net current liabilities</t>
  </si>
  <si>
    <t xml:space="preserve"> Shareholders' fund</t>
  </si>
  <si>
    <t xml:space="preserve"> Minority interests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</si>
  <si>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</si>
  <si>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</si>
  <si>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</si>
  <si>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</si>
  <si>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</si>
  <si>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</si>
  <si>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</si>
  <si>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</si>
  <si>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</si>
  <si>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</si>
  <si>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</si>
  <si>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</si>
  <si>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</si>
  <si>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</si>
  <si>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</si>
  <si>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</si>
  <si>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</si>
  <si>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</si>
  <si>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</si>
  <si>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</si>
  <si>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</si>
  <si>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</si>
  <si>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Particulars of purchase or disposal of quoted investments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</si>
  <si>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</si>
  <si>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</si>
  <si>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</si>
  <si>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</si>
  <si>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</si>
  <si>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</si>
  <si>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</si>
  <si>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Term loans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</si>
  <si>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</si>
  <si>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</si>
  <si>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</si>
  <si>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</si>
  <si>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</si>
  <si>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</si>
  <si>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</si>
  <si>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</si>
  <si>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</si>
  <si>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</si>
  <si>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</si>
  <si>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</si>
  <si>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</si>
  <si>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</si>
  <si>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</si>
  <si>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</si>
  <si>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</si>
  <si>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</si>
  <si>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</si>
  <si>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</si>
  <si>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</si>
  <si>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</si>
  <si>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</si>
  <si>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</si>
  <si>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</si>
  <si>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</si>
  <si>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</si>
  <si>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</si>
  <si>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</si>
  <si>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</si>
  <si>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</si>
  <si>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</si>
  <si>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</si>
  <si>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</si>
  <si>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</si>
  <si>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</si>
  <si>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</si>
  <si>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</si>
  <si>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</si>
  <si>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</si>
  <si>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</si>
  <si>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</si>
  <si>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</si>
  <si>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</si>
  <si>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</si>
  <si>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</si>
  <si>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</si>
  <si>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</si>
  <si>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</si>
  <si>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</si>
  <si>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</si>
  <si>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</si>
  <si>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</si>
  <si>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</si>
  <si>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</si>
  <si>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</si>
  <si>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</si>
  <si>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</si>
  <si>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</si>
  <si>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</si>
  <si>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</si>
  <si>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</si>
  <si>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</si>
  <si>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</si>
  <si>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</si>
  <si>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</si>
  <si>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</si>
  <si>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</si>
  <si>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</si>
  <si>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</si>
  <si>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</si>
  <si>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</si>
  <si>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</si>
  <si>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</si>
  <si>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</si>
  <si>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</si>
  <si>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</si>
  <si>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a) Numerator</t>
  </si>
  <si>
    <t>Earnings per share ("EPS")</t>
  </si>
  <si>
    <t>b) Denominator</t>
  </si>
  <si>
    <t>CONDENSED CONSOLIDATED INCOME  STATEMENT</t>
  </si>
  <si>
    <t xml:space="preserve"> Deferred Tax Assets</t>
  </si>
  <si>
    <t>Tax recoverable</t>
  </si>
  <si>
    <t>Requirements.</t>
  </si>
  <si>
    <t>Deferred</t>
  </si>
  <si>
    <t xml:space="preserve"> Long term and deferred liabilities</t>
  </si>
  <si>
    <t>Balance as of 1 January 2004</t>
  </si>
  <si>
    <t>There has been no change in the composition of the Group.</t>
  </si>
  <si>
    <t>Effects of exchange rate changes on cash and cash equivalents</t>
  </si>
  <si>
    <t>Cumulative</t>
  </si>
  <si>
    <t xml:space="preserve">Profit/(Loss) before taxation </t>
  </si>
  <si>
    <t>Profit/(Loss)</t>
  </si>
  <si>
    <t>31-12-04</t>
  </si>
  <si>
    <t>Deposits with licensed banks</t>
  </si>
  <si>
    <t>Progress billings</t>
  </si>
  <si>
    <t xml:space="preserve">   Loan stocks - 4% ICSLS </t>
  </si>
  <si>
    <t xml:space="preserve"> Redeemable secured loan stocks - 4% RSLS</t>
  </si>
  <si>
    <t xml:space="preserve"> Loan stocks - 4% ICSLS liability component</t>
  </si>
  <si>
    <t xml:space="preserve">  for the year ended 31 December 2004)</t>
  </si>
  <si>
    <t>Balance as of 1 January 2005</t>
  </si>
  <si>
    <t>ICSLS -equity</t>
  </si>
  <si>
    <t>component</t>
  </si>
  <si>
    <t xml:space="preserve">Group for the year ended 31 December 2004. </t>
  </si>
  <si>
    <t>Note 1</t>
  </si>
  <si>
    <t>I) Basic Earnings per share</t>
  </si>
  <si>
    <t>II) Diluted Earnings per share</t>
  </si>
  <si>
    <t xml:space="preserve">Distribution to holders of ICSLS </t>
  </si>
  <si>
    <t>Financial Reporting and the disclosure requirements as in Part A of Appendix 9B of the revised Listing</t>
  </si>
  <si>
    <t xml:space="preserve">There were no items affecting assets, liabilities, equity, net income or cash flows of the Group that </t>
  </si>
  <si>
    <t>There have been no issuance and repayment of debt and equity securities for the financial quarter</t>
  </si>
  <si>
    <t xml:space="preserve">The valuations of  land and building have been brought forward without amendments from the </t>
  </si>
  <si>
    <t>Year</t>
  </si>
  <si>
    <t>This note is not applicable for the financial period under review.</t>
  </si>
  <si>
    <t>Basic Earnings per share (Sen)</t>
  </si>
  <si>
    <t>previous annual report as no revaluation has been carried out since 31 December 2004.</t>
  </si>
  <si>
    <t xml:space="preserve">Profit/ (loss) per share based on 2(m) above </t>
  </si>
  <si>
    <t>sheet date.</t>
  </si>
  <si>
    <t xml:space="preserve">The Directors are not aware of any contingent liabilities that have arisen since the last annual balance </t>
  </si>
  <si>
    <t>Emico Holdings Berhad had on 27 August 2003 received a writ of summon from MSNS Holdings Sdn Bhd</t>
  </si>
  <si>
    <t>claiming a sum of RM510,000 being balance of purchase price for purchase of 510,000 units shares (51%)</t>
  </si>
  <si>
    <t xml:space="preserve">(The Condensed Consolidated Statement of Changes in Equity should be read in conjunction with the Annual Financial Statement for the </t>
  </si>
  <si>
    <t xml:space="preserve">  year ended 31 December 2004)</t>
  </si>
  <si>
    <t>(The Condensed Consolidated Income Statement should be read in conjunction with the Annual Financial Statement  for the year ended 31 December 2004)</t>
  </si>
  <si>
    <t xml:space="preserve"> Less: Fixed deposit held as security value</t>
  </si>
  <si>
    <t xml:space="preserve"> Less: Fixed deposit in Sinking Fund Account</t>
  </si>
  <si>
    <t xml:space="preserve">(The Condensed Consolidated Cash Flow Statement should be read in conjunction with the Annual Financial </t>
  </si>
  <si>
    <t xml:space="preserve">  Statement for the year ended 31 December 2004)</t>
  </si>
  <si>
    <t>BERHAD LISTING REQUIREMENTS (PART A OF APPENDIX 9B)</t>
  </si>
  <si>
    <t xml:space="preserve">ADDITIONAL INFORMATION AS REQUIRED BY THE BURSA MALAYSIA SECURITIES </t>
  </si>
  <si>
    <t>report are consistent with those adopted in the financial statements for the year ended 31 December 2004.</t>
  </si>
  <si>
    <t xml:space="preserve">The accounting policies and methods of computation adopted by the Group in this interim financial </t>
  </si>
  <si>
    <t>Increase in ICSLS theoretical value</t>
  </si>
  <si>
    <t>Issue of ICSLS</t>
  </si>
  <si>
    <t xml:space="preserve">        CUMULATIVE</t>
  </si>
  <si>
    <t>Period</t>
  </si>
  <si>
    <t xml:space="preserve">Weighted average number of ordinary shares </t>
  </si>
  <si>
    <t>used as denominator (per 1000 shares)</t>
  </si>
  <si>
    <t xml:space="preserve"> Bad debt written off</t>
  </si>
  <si>
    <t xml:space="preserve"> Overprovision of interest on bank borrowings</t>
  </si>
  <si>
    <t>Conversion of irredeemable convertible secured</t>
  </si>
  <si>
    <t>Diluted Earnings per share (Sen)</t>
  </si>
  <si>
    <t>Add: Assumed saving in interest expense charged to</t>
  </si>
  <si>
    <t>income statement on conversion of  irredeemable</t>
  </si>
  <si>
    <t>secured loan stocks "ICSLS"</t>
  </si>
  <si>
    <t>Adjusted weighted average number of ordinary</t>
  </si>
  <si>
    <t>shares (per 1000 shares)</t>
  </si>
  <si>
    <t>Adjusted net profit used as numerator (RM'000)</t>
  </si>
  <si>
    <t>loan stocks "ICSLS" (per 1000 shares) **</t>
  </si>
  <si>
    <t>Note: **</t>
  </si>
  <si>
    <t>The conversion of ICSLS are deemed converted into ordinary shares at issuance date for 2004 .</t>
  </si>
  <si>
    <t>(i) Basic earnings per share (sen)</t>
  </si>
  <si>
    <t xml:space="preserve"> Allowance on impairment losses on quoted investment</t>
  </si>
  <si>
    <t xml:space="preserve"> Gain on disposal of property, plant and equipment</t>
  </si>
  <si>
    <t>Conversion of ICSLS 2004/2009</t>
  </si>
  <si>
    <t>Net total</t>
  </si>
  <si>
    <t xml:space="preserve"> Allowance for doubtful debts</t>
  </si>
  <si>
    <t>1)</t>
  </si>
  <si>
    <t>2)</t>
  </si>
  <si>
    <t>Emico Marketing Sdn Bhd (Emico Marketing), a 100% subsidiary of Emico had on 26th July 2005 being</t>
  </si>
  <si>
    <t>7th February 2002 was reached between Emico Marketing and the Petitioner in which Emico Marketing</t>
  </si>
  <si>
    <t>However, despite several reminders, the Petitioner refuses to sign the Sales &amp; Purchase Agreement for</t>
  </si>
  <si>
    <t xml:space="preserve">served with a Winding-up Petition by Cheerfulstar Sdn Bhd ( "the Petitioner"). A Court Judgment in </t>
  </si>
  <si>
    <t>will transfer or cause to transfer two units of shop lots totaling RM436,000 as settlement of the debts.</t>
  </si>
  <si>
    <t>There were no profit on sale of investments or properties for the current financial period.</t>
  </si>
  <si>
    <t>There were no sales or purchases of quoted securities during the financial period.</t>
  </si>
  <si>
    <t>Group's net profit/ (loss) used as numerator (RM'000)</t>
  </si>
  <si>
    <t>Note 2</t>
  </si>
  <si>
    <t>(ii) Diluted earnings per share (sen) [Note 2]</t>
  </si>
  <si>
    <t xml:space="preserve">     Bank overdrafts</t>
  </si>
  <si>
    <t>are unusual because of their nature, size or incidence during the financial quarter under review.</t>
  </si>
  <si>
    <t>There were no dividend paid during the financial quarter under review.</t>
  </si>
  <si>
    <t>There were no material events subsequent to the end of the current financial quarter.</t>
  </si>
  <si>
    <t>The conversion of ICSLS are deemed converted into ordinary shares at beginning of the financial period</t>
  </si>
  <si>
    <t>for 2005.</t>
  </si>
  <si>
    <t>Material Litigations</t>
  </si>
  <si>
    <t>UNAUDITED QUARTERLY REPORT FOR THE FINANCIAL QUARTER ENDED 31 DECEMBER 2005</t>
  </si>
  <si>
    <t>AS AT 31 DECEMBER 2005</t>
  </si>
  <si>
    <t>31-12-05</t>
  </si>
  <si>
    <t>Balance as of 31 December 2004</t>
  </si>
  <si>
    <t>Issue of shares</t>
  </si>
  <si>
    <t>Reversal of reserve on consolidation upon</t>
  </si>
  <si>
    <t>disposal of a subsidiary company</t>
  </si>
  <si>
    <t>Balance as of 31 December 2005</t>
  </si>
  <si>
    <t>FOR THE 12 MONTHS ENDED 31 DECEMBER 2005</t>
  </si>
  <si>
    <t>12 months</t>
  </si>
  <si>
    <t xml:space="preserve"> Amortisation and write off of goodwill on consolidation</t>
  </si>
  <si>
    <t xml:space="preserve"> Gain on disposal of a subsidiary co</t>
  </si>
  <si>
    <t xml:space="preserve"> Waiver of interest by banks</t>
  </si>
  <si>
    <t xml:space="preserve"> Unrealised loss on exchange</t>
  </si>
  <si>
    <t>Cash and cash equivalents at 31 December</t>
  </si>
  <si>
    <t>FOR THE FINANCIAL QUARTER ENDED 31 DECEMBER 2005</t>
  </si>
  <si>
    <t>ended 31 December 2005.</t>
  </si>
  <si>
    <t>The analysis by activity of the Group for the financial period ended 31 December 2005 are as follows:</t>
  </si>
  <si>
    <t>Share of tax of an associated company</t>
  </si>
  <si>
    <t>Group borrowings and debt securities as at 31 December 2005 are as follows:</t>
  </si>
  <si>
    <t>Details of pending litigation as at 23 February 2006 is as follow:</t>
  </si>
  <si>
    <t>The Directors do not recommend any dividend for the year ended 31 December 2005.</t>
  </si>
  <si>
    <t xml:space="preserve">The finance cost exclude the 4% Irredeemable Convertible Secured Loan Stock ("ICSLS") interest for the year ended 31 December 2005 </t>
  </si>
  <si>
    <t>of RM2,136,464 whereby the interest is disclosed as a distribution of equity in the Statement of Changes in Equity.</t>
  </si>
  <si>
    <t>Due to associated companies</t>
  </si>
  <si>
    <t>FOR THE YEAR ENDED 31 DECEMBER 2005</t>
  </si>
  <si>
    <t>Net loss not recognised in the income statement:</t>
  </si>
  <si>
    <t>Net loss for the year</t>
  </si>
  <si>
    <t>Allowance for slow moving inventories no longer required</t>
  </si>
  <si>
    <t>Current year</t>
  </si>
  <si>
    <t>Under provision in prior years</t>
  </si>
  <si>
    <t xml:space="preserve">The Group turnover for the current quarter is maintained at RM25 million as compared to preceding quarter mainly due to higher </t>
  </si>
  <si>
    <t>division and the property development division.</t>
  </si>
  <si>
    <t>turnover from the lifts and escalators division which is able to mitigate the decline from  both the manufacturing  and trading</t>
  </si>
  <si>
    <t>The Group recorded a loss before taxation of RM6.07 million for current quarter as compared to RM0.48 million profit</t>
  </si>
  <si>
    <t>a) Allowance for doubtful debts of RM5.55 million to cushion potential deterioration of debts.</t>
  </si>
  <si>
    <t>b) Higher infrastructure cost incurred by the property development division which resulted in a loss for current period.</t>
  </si>
  <si>
    <t>Turnover for the current cumulative quarter increased by 15% as compared to preceding cumulative quarter on</t>
  </si>
  <si>
    <t>b) Higher infrastructure cost incurred by the property development division which resulted in lower profit for current year.</t>
  </si>
  <si>
    <t>The Group posted a loss before taxation of RM3.47 million for current cumulative quarter due to the followings:</t>
  </si>
  <si>
    <t xml:space="preserve"> banks totaling RM45.88 million upon the completion of the Debt Restructuring Scheme in May 2004.</t>
  </si>
  <si>
    <t xml:space="preserve"> Share of profit in associated co</t>
  </si>
  <si>
    <t>Profit/(Loss) before taxation</t>
  </si>
  <si>
    <t>assumed conversion of ICSLS to ordinary shares would be anti dilutive.</t>
  </si>
  <si>
    <t>of ICSLS to ordinary shares would be anti dilutive.</t>
  </si>
  <si>
    <t xml:space="preserve">The diluted loss per ordinary share for individual quarter and cumulative year 2005 are not shown as the effect of the assumed conversion </t>
  </si>
  <si>
    <t>The preceding cumulative quarter recorded a profit before taxation of RM28.2 million as a result of waiver of interest by</t>
  </si>
  <si>
    <t xml:space="preserve">The diluted loss per ordinary share for individual quarter and cumulative period 2005 are not shown as the effect of the </t>
  </si>
  <si>
    <t>Net assets per share (sen)</t>
  </si>
  <si>
    <t>in preceding quarter are mainly due to the followings:</t>
  </si>
  <si>
    <t xml:space="preserve">the back of strong performance from the lifts and escalators division as well as the manufacturing and trading </t>
  </si>
  <si>
    <t xml:space="preserve">division which is able to mitigate the decline from the property development division. </t>
  </si>
  <si>
    <t>Net profit for the year</t>
  </si>
  <si>
    <t xml:space="preserve"> Exchange loss on translation of net investment</t>
  </si>
  <si>
    <t>3)</t>
  </si>
  <si>
    <t>Northern Elevator Berhad (NEB), a 60% subsidiary of Emico has commenced legal proceedings in the Penang</t>
  </si>
  <si>
    <t xml:space="preserve">damages including (aggravated) and/or exemplary damages for written defamation, an injunction to stop the </t>
  </si>
  <si>
    <t xml:space="preserve">Defendants whether, on its own or through their agents or otherwise from publishing or cause or allow o be </t>
  </si>
  <si>
    <t>published the said libel against the plaintiff and interest at such rate of 8% thereafter until full and final settlement.</t>
  </si>
  <si>
    <t>4)</t>
  </si>
  <si>
    <t>NEB, FLEMSB and FLESB (both companies are 100% subsidiary of NEB) has commenced a suit in the Penang</t>
  </si>
  <si>
    <t>High Court against Fuji Elevator (M) Sdn Bhd, FE Services Sdn  Bhd, FE KL Services Sdn Bhd and Fuji Elevator</t>
  </si>
  <si>
    <t>Association Berhad ("the Defendants') for the following orders:-</t>
  </si>
  <si>
    <t xml:space="preserve">a) </t>
  </si>
  <si>
    <t>an injunction restraining the Defendants from infringing, passing off and manufacturing products</t>
  </si>
  <si>
    <t>in violation of the Plaintiffs trade mark;</t>
  </si>
  <si>
    <t>b)</t>
  </si>
  <si>
    <t>delivery up of accounts and documents;</t>
  </si>
  <si>
    <t>c)</t>
  </si>
  <si>
    <t>withdrawal. Removal or dislodgement from Registrar of Companies of the name "Fuji" or any other</t>
  </si>
  <si>
    <t>name bearing or resembling the name "Fuji";</t>
  </si>
  <si>
    <t>d)</t>
  </si>
  <si>
    <t>damages; and</t>
  </si>
  <si>
    <t>e)</t>
  </si>
  <si>
    <t>costs and interests.</t>
  </si>
  <si>
    <t>The matter is presently fixed on 17 April 2006 for clarification and decision upon the interparties application for</t>
  </si>
  <si>
    <t xml:space="preserve">in MSNS-Emico Industries Sdn Bhd (now known as Emico Newk Sdn Bhd). A summary judgement had been  </t>
  </si>
  <si>
    <t>obtained against Emico and the Company had also written to MSNS to propose a settlement by ways of contra</t>
  </si>
  <si>
    <t>of 2 units of shop lots and the proposal was rejected by MSNS via its letter dated 28 Dec 2005 whereby MSNS</t>
  </si>
  <si>
    <t>had given the Company 90 days to find a buyer for the shop-lots failure which to settle the lump sum thereof.</t>
  </si>
  <si>
    <t xml:space="preserve">The Board is optismistic that the Group will achieve better results and return to profitability in 2006.  </t>
  </si>
  <si>
    <t>the shop lots and proceeded with the winding-up petition. The Winding-up petition was struck out by</t>
  </si>
  <si>
    <t>Court on 8 Dec 2005 with costs to be taxed and paid to Emico Marketing.</t>
  </si>
  <si>
    <t>The matter is currently fixed for case management on 19 April 2006.</t>
  </si>
  <si>
    <t>There were no corporate proposals announced but not completed other than as disclosed below:-</t>
  </si>
  <si>
    <t xml:space="preserve">On 6 December 2005, RHB Sakura, on behalf of the Board, announced that the Company and Northern Elevator Berhad </t>
  </si>
  <si>
    <t xml:space="preserve">("NEB") have on even date entered into a Conditional SPA with KONE Corporation, Lim Chong Hoe, Koay Teng Cheang </t>
  </si>
  <si>
    <t xml:space="preserve">and Lim Teck Chye for the disposal of 100% equity interests in the Sale Companies, wholly owned subsidiaries of NEB, </t>
  </si>
  <si>
    <t>for a total cash consideration of RM55,000,000 comprising the Inter-company Loan of RM31,902,000, the consideration</t>
  </si>
  <si>
    <t>for the sale shares of RM21,117,762 and the consideration for the fixed assets to be transferred by NEB to Fein Blanking</t>
  </si>
  <si>
    <t>Sdn Bhd of RM1,980,238 prior to completion of the Proposed Disposals.</t>
  </si>
  <si>
    <t>following:-</t>
  </si>
  <si>
    <t>I) 100% equity interest in Fuji Lift &amp; Escalator Manufacturing Sdn Bhd</t>
  </si>
  <si>
    <t>ii) 100% equity interest in Fuji Lift &amp; Escalator Sdn Bhd; and</t>
  </si>
  <si>
    <t>iii) 100% equity interest in Fein Blanking Sdn Bhd;</t>
  </si>
  <si>
    <t>On 26 January 2006, RHB Sakura acting as Adviser for the Proposal Disposals had submitted to Securities Commission,</t>
  </si>
  <si>
    <t xml:space="preserve"> the following Proposed Disposals:-</t>
  </si>
  <si>
    <t>The proposed disposal by Northern Elevator Berhad, a 60% owned subsidiary of Emico to KONE Corporation, of the</t>
  </si>
  <si>
    <t>(collectively referred to as "Sale Companies")</t>
  </si>
  <si>
    <t>High Court Civil No. 22-387-2004 (MT4) against Nanyang Siang Pau and Tan Hoo Chuan ("Defendants") for</t>
  </si>
  <si>
    <t>an interim injunction applied for by the plaintiffs.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</si>
</sst>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_);\(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5" xfId="15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3" fontId="1" fillId="0" borderId="1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 horizontal="center"/>
    </xf>
    <xf numFmtId="173" fontId="1" fillId="0" borderId="16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3" fontId="1" fillId="0" borderId="16" xfId="15" applyNumberFormat="1" applyFont="1" applyBorder="1" applyAlignment="1">
      <alignment/>
    </xf>
    <xf numFmtId="173" fontId="1" fillId="0" borderId="17" xfId="15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3" fontId="1" fillId="0" borderId="16" xfId="15" applyNumberFormat="1" applyFont="1" applyBorder="1" applyAlignment="1">
      <alignment horizontal="right"/>
    </xf>
    <xf numFmtId="173" fontId="1" fillId="0" borderId="9" xfId="0" applyNumberFormat="1" applyFont="1" applyBorder="1" applyAlignment="1">
      <alignment/>
    </xf>
    <xf numFmtId="173" fontId="1" fillId="0" borderId="17" xfId="15" applyNumberFormat="1" applyFont="1" applyBorder="1" applyAlignment="1">
      <alignment horizontal="center"/>
    </xf>
    <xf numFmtId="173" fontId="1" fillId="0" borderId="13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right"/>
    </xf>
    <xf numFmtId="173" fontId="1" fillId="0" borderId="2" xfId="15" applyNumberFormat="1" applyFont="1" applyBorder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3" fontId="1" fillId="0" borderId="7" xfId="15" applyNumberFormat="1" applyFont="1" applyBorder="1" applyAlignment="1">
      <alignment horizontal="left" indent="2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8" xfId="0" applyBorder="1" applyAlignment="1">
      <alignment/>
    </xf>
    <xf numFmtId="14" fontId="1" fillId="0" borderId="3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0" fontId="2" fillId="0" borderId="0" xfId="0" applyFont="1" applyAlignment="1">
      <alignment horizontal="right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9" fontId="1" fillId="0" borderId="0" xfId="19" applyFont="1" applyBorder="1" applyAlignment="1">
      <alignment/>
    </xf>
    <xf numFmtId="184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workbookViewId="0" topLeftCell="A1">
      <selection activeCell="G13" sqref="G13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304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29">
        <v>38717</v>
      </c>
      <c r="I9" s="29">
        <v>38352</v>
      </c>
      <c r="J9" s="3"/>
      <c r="K9" s="29">
        <v>38717</v>
      </c>
      <c r="L9" s="29">
        <v>38352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24805</v>
      </c>
      <c r="I11" s="12">
        <v>23355</v>
      </c>
      <c r="J11" s="1"/>
      <c r="K11" s="12">
        <v>95723</v>
      </c>
      <c r="L11" s="12">
        <v>83060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6">
        <v>0</v>
      </c>
      <c r="I12" s="16">
        <v>0</v>
      </c>
      <c r="J12" s="17"/>
      <c r="K12" s="16">
        <v>0</v>
      </c>
      <c r="L12" s="16">
        <v>0</v>
      </c>
      <c r="M12" s="1"/>
    </row>
    <row r="13" spans="1:13" ht="13.5" thickBot="1">
      <c r="A13" s="1" t="s">
        <v>10</v>
      </c>
      <c r="B13" s="1" t="s">
        <v>68</v>
      </c>
      <c r="C13" s="1"/>
      <c r="D13" s="1"/>
      <c r="E13" s="1"/>
      <c r="F13" s="1"/>
      <c r="G13" s="1"/>
      <c r="H13" s="30">
        <v>2482</v>
      </c>
      <c r="I13" s="30">
        <v>813</v>
      </c>
      <c r="J13" s="17"/>
      <c r="K13" s="30">
        <v>4151</v>
      </c>
      <c r="L13" s="30">
        <v>1782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4"/>
      <c r="K14" s="1"/>
      <c r="L14" s="1"/>
      <c r="M14" s="1"/>
    </row>
    <row r="15" spans="1:13" ht="12.75">
      <c r="A15" s="4" t="s">
        <v>12</v>
      </c>
      <c r="B15" s="1" t="s">
        <v>51</v>
      </c>
      <c r="C15" s="1"/>
      <c r="D15" s="1"/>
      <c r="E15" s="1"/>
      <c r="F15" s="1"/>
      <c r="G15" s="1"/>
      <c r="H15" s="6"/>
      <c r="I15" s="6"/>
      <c r="J15" s="14"/>
      <c r="K15" s="6"/>
      <c r="L15" s="6"/>
      <c r="M15" s="1"/>
    </row>
    <row r="16" spans="1:13" ht="12.75">
      <c r="A16" s="1"/>
      <c r="B16" s="1" t="s">
        <v>52</v>
      </c>
      <c r="C16" s="1"/>
      <c r="D16" s="1"/>
      <c r="E16" s="1"/>
      <c r="F16" s="1"/>
      <c r="G16" s="1"/>
      <c r="H16" s="8"/>
      <c r="I16" s="8"/>
      <c r="J16" s="13"/>
      <c r="K16" s="8"/>
      <c r="L16" s="8"/>
      <c r="M16" s="1"/>
    </row>
    <row r="17" spans="1:13" ht="12.75">
      <c r="A17" s="1"/>
      <c r="B17" s="1" t="s">
        <v>69</v>
      </c>
      <c r="C17" s="1"/>
      <c r="D17" s="1"/>
      <c r="E17" s="1"/>
      <c r="F17" s="1"/>
      <c r="G17" s="26"/>
      <c r="H17" s="27">
        <v>-4137</v>
      </c>
      <c r="I17" s="27">
        <v>-14202</v>
      </c>
      <c r="J17" s="13"/>
      <c r="K17" s="8">
        <v>2455</v>
      </c>
      <c r="L17" s="8">
        <v>-9468</v>
      </c>
      <c r="M17" s="1"/>
    </row>
    <row r="18" spans="1:13" ht="12.75">
      <c r="A18" s="1" t="s">
        <v>9</v>
      </c>
      <c r="B18" s="1" t="s">
        <v>50</v>
      </c>
      <c r="C18" s="1"/>
      <c r="D18" s="1"/>
      <c r="E18" s="1"/>
      <c r="F18" s="1"/>
      <c r="G18" s="26"/>
      <c r="H18" s="27">
        <v>-1615</v>
      </c>
      <c r="I18" s="27">
        <v>-1707</v>
      </c>
      <c r="J18" s="13"/>
      <c r="K18" s="8">
        <v>-6305</v>
      </c>
      <c r="L18" s="8">
        <v>-6703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6"/>
      <c r="H19" s="27">
        <v>-388</v>
      </c>
      <c r="I19" s="27">
        <v>-638</v>
      </c>
      <c r="J19" s="13"/>
      <c r="K19" s="8">
        <v>-1669</v>
      </c>
      <c r="L19" s="8">
        <v>-2103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3"/>
      <c r="K20" s="9">
        <v>1975</v>
      </c>
      <c r="L20" s="9">
        <v>45882</v>
      </c>
      <c r="M20" s="1"/>
    </row>
    <row r="21" spans="1:13" ht="12.75">
      <c r="A21" s="1" t="s">
        <v>15</v>
      </c>
      <c r="B21" s="1" t="s">
        <v>53</v>
      </c>
      <c r="C21" s="1"/>
      <c r="D21" s="1"/>
      <c r="E21" s="1"/>
      <c r="G21" s="1"/>
      <c r="H21" s="1"/>
      <c r="I21" s="1"/>
      <c r="J21" s="14"/>
      <c r="K21" s="1"/>
      <c r="L21" s="1"/>
      <c r="M21" s="1"/>
    </row>
    <row r="22" spans="1:13" ht="12.75">
      <c r="A22" s="1"/>
      <c r="B22" s="1" t="s">
        <v>54</v>
      </c>
      <c r="C22" s="1"/>
      <c r="D22" s="1"/>
      <c r="E22" s="1"/>
      <c r="F22" s="1"/>
      <c r="G22" s="1"/>
      <c r="H22" s="10">
        <f>SUM(H17:H20)</f>
        <v>-6140</v>
      </c>
      <c r="I22" s="10">
        <f>SUM(I17:I20)</f>
        <v>-16547</v>
      </c>
      <c r="J22" s="13"/>
      <c r="K22" s="10">
        <f>SUM(K17:K20)</f>
        <v>-3544</v>
      </c>
      <c r="L22" s="10">
        <f>SUM(L17:L20)</f>
        <v>27608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/>
      <c r="I23" s="10" t="s">
        <v>0</v>
      </c>
      <c r="J23" s="13"/>
      <c r="K23" s="10"/>
      <c r="L23" s="10" t="s">
        <v>0</v>
      </c>
      <c r="M23" s="1"/>
    </row>
    <row r="24" spans="1:13" ht="12.75">
      <c r="A24" s="1" t="s">
        <v>16</v>
      </c>
      <c r="B24" s="1" t="s">
        <v>55</v>
      </c>
      <c r="C24" s="1"/>
      <c r="D24" s="1"/>
      <c r="E24" s="1"/>
      <c r="F24" s="1"/>
      <c r="G24" s="1"/>
      <c r="H24" s="11">
        <v>74</v>
      </c>
      <c r="I24" s="11">
        <v>595</v>
      </c>
      <c r="J24" s="13"/>
      <c r="K24" s="11">
        <v>74</v>
      </c>
      <c r="L24" s="11">
        <v>595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3"/>
      <c r="K25" s="10"/>
      <c r="L25" s="10"/>
      <c r="M25" s="1"/>
    </row>
    <row r="26" spans="1:13" ht="12.75">
      <c r="A26" s="1" t="s">
        <v>17</v>
      </c>
      <c r="B26" s="1" t="s">
        <v>56</v>
      </c>
      <c r="C26" s="1"/>
      <c r="D26" s="1"/>
      <c r="E26" s="1"/>
      <c r="F26" s="1"/>
      <c r="G26" s="1"/>
      <c r="H26" s="10"/>
      <c r="I26" s="10"/>
      <c r="J26" s="13"/>
      <c r="K26" s="10"/>
      <c r="L26" s="10"/>
      <c r="M26" s="1"/>
    </row>
    <row r="27" spans="1:13" ht="12.75">
      <c r="A27" s="1"/>
      <c r="B27" s="1" t="s">
        <v>57</v>
      </c>
      <c r="C27" s="1"/>
      <c r="D27" s="1"/>
      <c r="E27" s="1"/>
      <c r="F27" s="1"/>
      <c r="G27" s="1"/>
      <c r="H27" s="10">
        <f>+H22+H24</f>
        <v>-6066</v>
      </c>
      <c r="I27" s="10">
        <f>+I22+I24</f>
        <v>-15952</v>
      </c>
      <c r="J27" s="13"/>
      <c r="K27" s="10">
        <f>+K22+K24</f>
        <v>-3470</v>
      </c>
      <c r="L27" s="10">
        <f>+L22+L24</f>
        <v>28203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3"/>
      <c r="K28" s="10"/>
      <c r="L28" s="10"/>
      <c r="M28" s="1"/>
    </row>
    <row r="29" spans="1:13" ht="12.75">
      <c r="A29" s="1" t="s">
        <v>18</v>
      </c>
      <c r="B29" s="1" t="s">
        <v>58</v>
      </c>
      <c r="C29" s="1"/>
      <c r="D29" s="1"/>
      <c r="E29" s="1"/>
      <c r="F29" s="1"/>
      <c r="G29" s="1"/>
      <c r="H29" s="11">
        <v>-400</v>
      </c>
      <c r="I29" s="11">
        <v>139</v>
      </c>
      <c r="J29" s="13"/>
      <c r="K29" s="11">
        <v>-77</v>
      </c>
      <c r="L29" s="11">
        <v>4090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3"/>
      <c r="K30" s="10"/>
      <c r="L30" s="10"/>
      <c r="M30" s="1"/>
    </row>
    <row r="31" spans="1:13" ht="12.75">
      <c r="A31" s="1" t="s">
        <v>19</v>
      </c>
      <c r="B31" s="1" t="s">
        <v>71</v>
      </c>
      <c r="C31" s="1"/>
      <c r="D31" s="1"/>
      <c r="E31" s="1"/>
      <c r="F31" s="1"/>
      <c r="G31" s="1"/>
      <c r="H31" s="10">
        <f>+H27-H29</f>
        <v>-5666</v>
      </c>
      <c r="I31" s="10">
        <f>+I27-I29</f>
        <v>-16091</v>
      </c>
      <c r="J31" s="13"/>
      <c r="K31" s="10">
        <f>+K27-K29</f>
        <v>-3393</v>
      </c>
      <c r="L31" s="10">
        <f>+L27-L29</f>
        <v>24113</v>
      </c>
      <c r="M31" s="1"/>
    </row>
    <row r="32" spans="1:13" ht="12.75">
      <c r="A32" s="1"/>
      <c r="B32" s="1" t="s">
        <v>70</v>
      </c>
      <c r="C32" s="1"/>
      <c r="D32" s="1"/>
      <c r="E32" s="1"/>
      <c r="F32" s="1"/>
      <c r="G32" s="1"/>
      <c r="H32" s="10">
        <v>881</v>
      </c>
      <c r="I32" s="10">
        <v>2323</v>
      </c>
      <c r="J32" s="1"/>
      <c r="K32" s="10">
        <v>133</v>
      </c>
      <c r="L32" s="10">
        <v>-1218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3"/>
      <c r="K33" s="10"/>
      <c r="L33" s="10"/>
      <c r="M33" s="1"/>
    </row>
    <row r="34" spans="1:13" ht="12.75">
      <c r="A34" s="1" t="s">
        <v>20</v>
      </c>
      <c r="B34" s="1" t="s">
        <v>59</v>
      </c>
      <c r="C34" s="1"/>
      <c r="D34" s="1"/>
      <c r="E34" s="1"/>
      <c r="F34" s="1"/>
      <c r="G34" s="1"/>
      <c r="H34" s="11">
        <v>0</v>
      </c>
      <c r="I34" s="11">
        <v>0</v>
      </c>
      <c r="J34" s="13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3"/>
      <c r="K35" s="10"/>
      <c r="L35" s="10"/>
      <c r="M35" s="1"/>
    </row>
    <row r="36" spans="1:7" ht="12.75">
      <c r="A36" s="1" t="s">
        <v>21</v>
      </c>
      <c r="B36" s="1" t="s">
        <v>60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-4785</v>
      </c>
      <c r="I37" s="10">
        <f>+I31+I32+I34</f>
        <v>-13768</v>
      </c>
      <c r="J37" s="10"/>
      <c r="K37" s="10">
        <f>+K31+K32+K34</f>
        <v>-3260</v>
      </c>
      <c r="L37" s="10">
        <f>+L31+L32+L34</f>
        <v>22895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3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8">
        <v>0</v>
      </c>
      <c r="I39" s="18">
        <v>0</v>
      </c>
      <c r="J39" s="19"/>
      <c r="K39" s="18">
        <v>0</v>
      </c>
      <c r="L39" s="18">
        <v>0</v>
      </c>
      <c r="M39" s="1"/>
    </row>
    <row r="40" spans="1:13" ht="12.75">
      <c r="A40" s="1"/>
      <c r="B40" s="1" t="s">
        <v>72</v>
      </c>
      <c r="C40" s="1"/>
      <c r="D40" s="1"/>
      <c r="E40" s="1"/>
      <c r="F40" s="1"/>
      <c r="G40" s="1"/>
      <c r="H40" s="7">
        <v>0</v>
      </c>
      <c r="I40" s="7">
        <v>0</v>
      </c>
      <c r="J40" s="19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0">
        <f>SUM(H39:H40)</f>
        <v>0</v>
      </c>
      <c r="I41" s="20">
        <f>SUM(I39:I40)</f>
        <v>0</v>
      </c>
      <c r="J41" s="19"/>
      <c r="K41" s="20">
        <f>SUM(K39:K40)</f>
        <v>0</v>
      </c>
      <c r="L41" s="20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61</v>
      </c>
      <c r="B43" s="1" t="s">
        <v>62</v>
      </c>
      <c r="C43" s="1"/>
      <c r="D43" s="1"/>
      <c r="E43" s="1"/>
      <c r="F43" s="1"/>
      <c r="G43" s="1"/>
      <c r="H43" s="12">
        <f>+H37+H41</f>
        <v>-4785</v>
      </c>
      <c r="I43" s="12">
        <f>+I37+I41</f>
        <v>-13768</v>
      </c>
      <c r="J43" s="13"/>
      <c r="K43" s="12">
        <f>+K37+K41</f>
        <v>-3260</v>
      </c>
      <c r="L43" s="12">
        <f>+L37+L41</f>
        <v>22895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3"/>
      <c r="K44" s="10"/>
      <c r="L44" s="10"/>
      <c r="M44" s="1"/>
    </row>
    <row r="45" spans="1:13" ht="12.75">
      <c r="A45" s="1" t="s">
        <v>25</v>
      </c>
      <c r="B45" s="1" t="s">
        <v>244</v>
      </c>
      <c r="C45" s="1"/>
      <c r="D45" s="1"/>
      <c r="E45" s="1"/>
      <c r="F45" s="1"/>
      <c r="G45" s="1"/>
      <c r="H45" s="1"/>
      <c r="I45" s="1"/>
      <c r="J45" s="14"/>
      <c r="K45" s="1"/>
      <c r="L45" s="1"/>
      <c r="M45" s="1"/>
    </row>
    <row r="46" spans="1:13" ht="13.5" thickBot="1">
      <c r="A46" s="1"/>
      <c r="B46" s="1" t="s">
        <v>279</v>
      </c>
      <c r="C46" s="1"/>
      <c r="D46" s="1"/>
      <c r="E46" s="1"/>
      <c r="F46" s="1"/>
      <c r="G46" s="1"/>
      <c r="H46" s="111">
        <f>+NOTES!F253</f>
        <v>-9.346615880457076</v>
      </c>
      <c r="I46" s="62">
        <f>+NOTES!G253</f>
        <v>-27.681605243581238</v>
      </c>
      <c r="J46" s="15"/>
      <c r="K46" s="111">
        <f>+NOTES!H253</f>
        <v>-6.383770340924667</v>
      </c>
      <c r="L46" s="62">
        <v>49.95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thickBot="1">
      <c r="A48" s="1"/>
      <c r="B48" s="1" t="s">
        <v>296</v>
      </c>
      <c r="C48" s="1"/>
      <c r="D48" s="1"/>
      <c r="E48" s="1"/>
      <c r="F48" s="1"/>
      <c r="G48" s="1"/>
      <c r="H48" s="105">
        <v>0</v>
      </c>
      <c r="I48" s="105">
        <v>0</v>
      </c>
      <c r="J48" s="1"/>
      <c r="K48" s="105">
        <f>+NOTES!H276</f>
        <v>0</v>
      </c>
      <c r="L48" s="105">
        <v>33.06</v>
      </c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35" t="s">
        <v>232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326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327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35" t="s">
        <v>295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349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 t="s">
        <v>348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0" ht="12.75">
      <c r="A57" s="1" t="s">
        <v>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 t="s">
        <v>251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0</v>
      </c>
      <c r="B59" s="1"/>
      <c r="C59" s="1"/>
      <c r="D59" s="1"/>
      <c r="E59" s="1"/>
      <c r="F59" s="1"/>
      <c r="G59" s="1"/>
      <c r="H59" s="1"/>
      <c r="I59" s="1"/>
      <c r="J59" s="1"/>
    </row>
    <row r="60" spans="1:8" ht="12.75">
      <c r="A60" s="1"/>
      <c r="B60" s="1"/>
      <c r="C60" s="1"/>
      <c r="D60" s="1"/>
      <c r="E60" s="1"/>
      <c r="F60" s="1"/>
      <c r="G60" s="14"/>
      <c r="H60" s="10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</sheetData>
  <printOptions/>
  <pageMargins left="0.35" right="0.33" top="0.64" bottom="0.53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 topLeftCell="A1">
      <pane xSplit="5" ySplit="9" topLeftCell="F5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75" sqref="F75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305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1" t="s">
        <v>306</v>
      </c>
      <c r="G9" s="3"/>
      <c r="H9" s="31" t="s">
        <v>221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87</v>
      </c>
      <c r="B11" s="1"/>
      <c r="C11" s="1"/>
      <c r="D11" s="1"/>
      <c r="E11" s="1"/>
      <c r="F11" s="10">
        <v>32738</v>
      </c>
      <c r="G11" s="10"/>
      <c r="H11" s="10">
        <v>35457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88</v>
      </c>
      <c r="B13" s="1"/>
      <c r="C13" s="1"/>
      <c r="D13" s="1"/>
      <c r="E13" s="1"/>
      <c r="F13" s="10">
        <v>2872</v>
      </c>
      <c r="G13" s="10"/>
      <c r="H13" s="10">
        <v>2711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89</v>
      </c>
      <c r="B15" s="1"/>
      <c r="C15" s="1"/>
      <c r="D15" s="1"/>
      <c r="E15" s="1"/>
      <c r="F15" s="10">
        <v>1491</v>
      </c>
      <c r="G15" s="10"/>
      <c r="H15" s="10">
        <v>1476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90</v>
      </c>
      <c r="B17" s="1"/>
      <c r="C17" s="1"/>
      <c r="D17" s="1"/>
      <c r="E17" s="1"/>
      <c r="F17" s="10">
        <v>224</v>
      </c>
      <c r="G17" s="10"/>
      <c r="H17" s="10">
        <v>476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210</v>
      </c>
      <c r="B19" s="1"/>
      <c r="C19" s="1"/>
      <c r="D19" s="1"/>
      <c r="E19" s="1"/>
      <c r="F19" s="10">
        <v>404</v>
      </c>
      <c r="G19" s="10"/>
      <c r="H19" s="10">
        <v>550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91</v>
      </c>
      <c r="B21" s="1"/>
      <c r="C21" s="1"/>
      <c r="D21" s="1"/>
      <c r="E21" s="1"/>
      <c r="F21" s="10">
        <v>3409</v>
      </c>
      <c r="G21" s="10"/>
      <c r="H21" s="10">
        <v>3636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92</v>
      </c>
      <c r="B23" s="1"/>
      <c r="C23" s="1"/>
      <c r="D23" s="1"/>
      <c r="E23" s="1"/>
      <c r="F23" s="10">
        <v>22103</v>
      </c>
      <c r="G23" s="13"/>
      <c r="H23" s="10">
        <v>24246</v>
      </c>
    </row>
    <row r="24" spans="1:8" ht="12.75">
      <c r="A24" s="1"/>
      <c r="B24" s="1"/>
      <c r="C24" s="1"/>
      <c r="D24" s="1"/>
      <c r="E24" s="1"/>
      <c r="F24" s="10"/>
      <c r="G24" s="13"/>
      <c r="H24" s="10"/>
    </row>
    <row r="25" spans="1:8" ht="12.75">
      <c r="A25" s="1" t="s">
        <v>93</v>
      </c>
      <c r="B25" s="1"/>
      <c r="C25" s="1"/>
      <c r="D25" s="1"/>
      <c r="E25" s="1"/>
      <c r="F25" s="10"/>
      <c r="G25" s="13"/>
      <c r="H25" s="10"/>
    </row>
    <row r="26" spans="1:8" ht="12.75">
      <c r="A26" s="1"/>
      <c r="B26" s="1" t="s">
        <v>73</v>
      </c>
      <c r="C26" s="1"/>
      <c r="D26" s="1"/>
      <c r="E26" s="1"/>
      <c r="F26" s="21">
        <v>30329</v>
      </c>
      <c r="G26" s="13"/>
      <c r="H26" s="21">
        <v>21907</v>
      </c>
    </row>
    <row r="27" spans="1:8" ht="12.75">
      <c r="A27" s="1"/>
      <c r="B27" s="1" t="s">
        <v>43</v>
      </c>
      <c r="C27" s="1"/>
      <c r="D27" s="1"/>
      <c r="E27" s="1"/>
      <c r="F27" s="8">
        <v>14289</v>
      </c>
      <c r="G27" s="13"/>
      <c r="H27" s="8">
        <v>11781</v>
      </c>
    </row>
    <row r="28" spans="1:8" ht="12.75">
      <c r="A28" s="1"/>
      <c r="B28" s="1" t="s">
        <v>44</v>
      </c>
      <c r="C28" s="1"/>
      <c r="D28" s="1"/>
      <c r="E28" s="1"/>
      <c r="F28" s="8">
        <v>28603</v>
      </c>
      <c r="G28" s="13" t="s">
        <v>0</v>
      </c>
      <c r="H28" s="8">
        <v>36366</v>
      </c>
    </row>
    <row r="29" spans="1:8" ht="12.75">
      <c r="A29" s="1"/>
      <c r="B29" s="1" t="s">
        <v>48</v>
      </c>
      <c r="C29" s="1"/>
      <c r="D29" s="1"/>
      <c r="E29" s="1"/>
      <c r="F29" s="8">
        <v>7284</v>
      </c>
      <c r="G29" s="13"/>
      <c r="H29" s="8">
        <v>7590</v>
      </c>
    </row>
    <row r="30" spans="1:8" ht="12.75">
      <c r="A30" s="1"/>
      <c r="B30" s="1" t="s">
        <v>37</v>
      </c>
      <c r="C30" s="1"/>
      <c r="D30" s="1"/>
      <c r="E30" s="1"/>
      <c r="F30" s="8">
        <v>48</v>
      </c>
      <c r="G30" s="13"/>
      <c r="H30" s="8">
        <v>1073</v>
      </c>
    </row>
    <row r="31" spans="1:8" ht="12.75">
      <c r="A31" s="1"/>
      <c r="B31" s="1" t="s">
        <v>38</v>
      </c>
      <c r="C31" s="1"/>
      <c r="D31" s="1"/>
      <c r="E31" s="1"/>
      <c r="F31" s="8">
        <v>215</v>
      </c>
      <c r="G31" s="13"/>
      <c r="H31" s="8">
        <v>269</v>
      </c>
    </row>
    <row r="32" spans="1:8" ht="12.75">
      <c r="A32" s="1"/>
      <c r="B32" s="1" t="s">
        <v>211</v>
      </c>
      <c r="C32" s="1"/>
      <c r="D32" s="1"/>
      <c r="E32" s="1"/>
      <c r="F32" s="8">
        <v>342</v>
      </c>
      <c r="G32" s="13"/>
      <c r="H32" s="8">
        <v>58</v>
      </c>
    </row>
    <row r="33" spans="1:8" ht="12.75">
      <c r="A33" s="1"/>
      <c r="B33" s="1" t="s">
        <v>222</v>
      </c>
      <c r="C33" s="1"/>
      <c r="D33" s="1"/>
      <c r="E33" s="1"/>
      <c r="F33" s="8">
        <v>6671</v>
      </c>
      <c r="G33" s="13"/>
      <c r="H33" s="8">
        <v>9486</v>
      </c>
    </row>
    <row r="34" spans="1:8" ht="12.75">
      <c r="A34" s="1"/>
      <c r="B34" s="1" t="s">
        <v>45</v>
      </c>
      <c r="C34" s="1"/>
      <c r="D34" s="1"/>
      <c r="E34" s="1"/>
      <c r="F34" s="9">
        <v>9565</v>
      </c>
      <c r="G34" s="13"/>
      <c r="H34" s="9">
        <v>4652</v>
      </c>
    </row>
    <row r="35" spans="1:8" ht="12.75">
      <c r="A35" s="1"/>
      <c r="B35" s="1"/>
      <c r="C35" s="1"/>
      <c r="D35" s="1"/>
      <c r="E35" s="1"/>
      <c r="F35" s="22">
        <f>SUM(F26:F34)</f>
        <v>97346</v>
      </c>
      <c r="G35" s="13"/>
      <c r="H35" s="22">
        <f>SUM(H26:H34)</f>
        <v>93182</v>
      </c>
    </row>
    <row r="36" spans="1:8" ht="12.75">
      <c r="A36" s="1"/>
      <c r="B36" s="1"/>
      <c r="C36" s="1"/>
      <c r="D36" s="1"/>
      <c r="E36" s="1"/>
      <c r="F36" s="10"/>
      <c r="G36" s="13"/>
      <c r="H36" s="10"/>
    </row>
    <row r="37" spans="1:8" ht="12.75">
      <c r="A37" s="1" t="s">
        <v>94</v>
      </c>
      <c r="B37" s="1"/>
      <c r="C37" s="1"/>
      <c r="D37" s="1"/>
      <c r="E37" s="1"/>
      <c r="F37" s="10"/>
      <c r="G37" s="13"/>
      <c r="H37" s="10"/>
    </row>
    <row r="38" spans="1:8" ht="12.75">
      <c r="A38" s="1"/>
      <c r="B38" s="1" t="s">
        <v>46</v>
      </c>
      <c r="C38" s="1"/>
      <c r="D38" s="1"/>
      <c r="E38" s="1"/>
      <c r="F38" s="21">
        <v>16035</v>
      </c>
      <c r="G38" s="13"/>
      <c r="H38" s="21">
        <v>11913</v>
      </c>
    </row>
    <row r="39" spans="1:8" ht="12.75">
      <c r="A39" s="1"/>
      <c r="B39" s="1" t="s">
        <v>47</v>
      </c>
      <c r="C39" s="1"/>
      <c r="D39" s="1"/>
      <c r="E39" s="1"/>
      <c r="F39" s="8">
        <v>28279</v>
      </c>
      <c r="G39" s="13"/>
      <c r="H39" s="8">
        <v>25106</v>
      </c>
    </row>
    <row r="40" spans="1:8" ht="12.75">
      <c r="A40" s="1"/>
      <c r="B40" s="1" t="s">
        <v>39</v>
      </c>
      <c r="C40" s="1"/>
      <c r="D40" s="1"/>
      <c r="E40" s="1"/>
      <c r="F40" s="8">
        <v>1600</v>
      </c>
      <c r="G40" s="13"/>
      <c r="H40" s="8">
        <v>946</v>
      </c>
    </row>
    <row r="41" spans="1:8" ht="12.75">
      <c r="A41" s="1"/>
      <c r="B41" s="1" t="s">
        <v>328</v>
      </c>
      <c r="C41" s="1"/>
      <c r="D41" s="1"/>
      <c r="E41" s="1"/>
      <c r="F41" s="8">
        <v>64</v>
      </c>
      <c r="G41" s="13"/>
      <c r="H41" s="8">
        <v>0</v>
      </c>
    </row>
    <row r="42" spans="1:8" ht="12.75">
      <c r="A42" s="1"/>
      <c r="B42" s="1" t="s">
        <v>223</v>
      </c>
      <c r="C42" s="1"/>
      <c r="D42" s="1"/>
      <c r="E42" s="1"/>
      <c r="F42" s="8">
        <v>1213</v>
      </c>
      <c r="G42" s="13"/>
      <c r="H42" s="8">
        <v>2156</v>
      </c>
    </row>
    <row r="43" spans="1:8" ht="12.75">
      <c r="A43" s="1"/>
      <c r="B43" s="1" t="s">
        <v>40</v>
      </c>
      <c r="C43" s="1"/>
      <c r="D43" s="1"/>
      <c r="E43" s="1"/>
      <c r="F43" s="8">
        <v>12377</v>
      </c>
      <c r="G43" s="13"/>
      <c r="H43" s="8">
        <v>17117</v>
      </c>
    </row>
    <row r="44" spans="1:8" ht="12.75">
      <c r="A44" s="1"/>
      <c r="B44" s="1" t="s">
        <v>41</v>
      </c>
      <c r="C44" s="1"/>
      <c r="D44" s="1"/>
      <c r="E44" s="1"/>
      <c r="F44" s="8">
        <v>241</v>
      </c>
      <c r="G44" s="13"/>
      <c r="H44" s="8">
        <v>360</v>
      </c>
    </row>
    <row r="45" spans="1:8" ht="12.75">
      <c r="A45" s="1"/>
      <c r="B45" s="1"/>
      <c r="C45" s="1"/>
      <c r="D45" s="1"/>
      <c r="E45" s="1"/>
      <c r="F45" s="22">
        <f>SUM(F38:F44)</f>
        <v>59809</v>
      </c>
      <c r="G45" s="13"/>
      <c r="H45" s="22">
        <f>SUM(H38:H44)</f>
        <v>57598</v>
      </c>
    </row>
    <row r="46" spans="1:8" ht="12.75">
      <c r="A46" s="1"/>
      <c r="B46" s="1"/>
      <c r="C46" s="1"/>
      <c r="D46" s="1"/>
      <c r="E46" s="1"/>
      <c r="F46" s="10"/>
      <c r="G46" s="13"/>
      <c r="H46" s="10"/>
    </row>
    <row r="47" spans="1:8" ht="12.75">
      <c r="A47" s="1" t="s">
        <v>95</v>
      </c>
      <c r="B47" s="1"/>
      <c r="C47" s="1"/>
      <c r="D47" s="1"/>
      <c r="E47" s="1"/>
      <c r="F47" s="10">
        <f>+F35-F45</f>
        <v>37537</v>
      </c>
      <c r="G47" s="13"/>
      <c r="H47" s="10">
        <f>+H35-H45</f>
        <v>35584</v>
      </c>
    </row>
    <row r="48" spans="1:8" ht="12.75">
      <c r="A48" s="1"/>
      <c r="B48" s="1"/>
      <c r="C48" s="1"/>
      <c r="D48" s="1"/>
      <c r="E48" s="1"/>
      <c r="F48" s="25"/>
      <c r="G48" s="13"/>
      <c r="H48" s="25"/>
    </row>
    <row r="49" spans="1:8" ht="13.5" thickBot="1">
      <c r="A49" s="1"/>
      <c r="B49" s="1"/>
      <c r="C49" s="1"/>
      <c r="D49" s="1"/>
      <c r="E49" s="1"/>
      <c r="F49" s="12">
        <f>+F47+F11+F13+F15+F17+F21+F23+F19</f>
        <v>100778</v>
      </c>
      <c r="G49" s="13"/>
      <c r="H49" s="12">
        <f>+H47+H11+H13+H15+H17+H21+H23+H19</f>
        <v>104136</v>
      </c>
    </row>
    <row r="50" spans="1:9" ht="12.75">
      <c r="A50" s="1"/>
      <c r="B50" s="1"/>
      <c r="C50" s="1"/>
      <c r="D50" s="1"/>
      <c r="E50" s="1"/>
      <c r="F50" s="10"/>
      <c r="G50" s="13"/>
      <c r="H50" s="10"/>
      <c r="I50" s="5" t="s">
        <v>0</v>
      </c>
    </row>
    <row r="51" spans="1:8" ht="12.75">
      <c r="A51" s="1" t="s">
        <v>96</v>
      </c>
      <c r="B51" s="1"/>
      <c r="C51" s="1"/>
      <c r="D51" s="1"/>
      <c r="E51" s="1"/>
      <c r="F51" s="10"/>
      <c r="G51" s="13"/>
      <c r="H51" s="10"/>
    </row>
    <row r="52" spans="1:8" ht="12.75">
      <c r="A52" s="1" t="s">
        <v>63</v>
      </c>
      <c r="B52" s="1"/>
      <c r="C52" s="1"/>
      <c r="D52" s="1"/>
      <c r="E52" s="1"/>
      <c r="F52" s="21">
        <v>51195</v>
      </c>
      <c r="G52" s="13"/>
      <c r="H52" s="21">
        <v>50920</v>
      </c>
    </row>
    <row r="53" spans="1:8" ht="12.75">
      <c r="A53" s="1" t="s">
        <v>224</v>
      </c>
      <c r="B53" s="1"/>
      <c r="C53" s="1"/>
      <c r="D53" s="1"/>
      <c r="E53" s="1"/>
      <c r="F53" s="8">
        <v>35147</v>
      </c>
      <c r="G53" s="13"/>
      <c r="H53" s="8">
        <v>33376</v>
      </c>
    </row>
    <row r="54" spans="1:8" ht="12.75">
      <c r="A54" s="1" t="s">
        <v>33</v>
      </c>
      <c r="B54" s="1"/>
      <c r="C54" s="1"/>
      <c r="D54" s="1"/>
      <c r="E54" s="1"/>
      <c r="F54" s="8"/>
      <c r="G54" s="13"/>
      <c r="H54" s="8"/>
    </row>
    <row r="55" spans="1:8" ht="12.75">
      <c r="A55" s="1"/>
      <c r="B55" s="1" t="s">
        <v>64</v>
      </c>
      <c r="C55" s="1"/>
      <c r="D55" s="1"/>
      <c r="E55" s="1"/>
      <c r="F55" s="8">
        <v>7737</v>
      </c>
      <c r="G55" s="13"/>
      <c r="H55" s="8">
        <v>7737</v>
      </c>
    </row>
    <row r="56" spans="1:8" ht="12.75">
      <c r="A56" s="1"/>
      <c r="B56" s="1" t="s">
        <v>65</v>
      </c>
      <c r="C56" s="1"/>
      <c r="D56" s="1"/>
      <c r="E56" s="1"/>
      <c r="F56" s="8">
        <v>375</v>
      </c>
      <c r="G56" s="13"/>
      <c r="H56" s="8">
        <v>375</v>
      </c>
    </row>
    <row r="57" spans="1:8" ht="12.75">
      <c r="A57" s="1"/>
      <c r="B57" s="1" t="s">
        <v>66</v>
      </c>
      <c r="C57" s="1"/>
      <c r="D57" s="1"/>
      <c r="E57" s="1"/>
      <c r="F57" s="8">
        <v>6</v>
      </c>
      <c r="G57" s="13"/>
      <c r="H57" s="8">
        <v>31</v>
      </c>
    </row>
    <row r="58" spans="1:8" ht="12.75">
      <c r="A58" s="1"/>
      <c r="B58" s="1" t="s">
        <v>67</v>
      </c>
      <c r="C58" s="1"/>
      <c r="D58" s="1"/>
      <c r="E58" s="1"/>
      <c r="F58" s="9">
        <v>-73747</v>
      </c>
      <c r="G58" s="13"/>
      <c r="H58" s="9">
        <v>-68351</v>
      </c>
    </row>
    <row r="59" spans="1:8" ht="12.75">
      <c r="A59" s="1"/>
      <c r="B59" s="1"/>
      <c r="C59" s="1"/>
      <c r="D59" s="1"/>
      <c r="E59" s="1"/>
      <c r="F59" s="22">
        <f>SUM(F52:F58)</f>
        <v>20713</v>
      </c>
      <c r="G59" s="13"/>
      <c r="H59" s="22">
        <f>SUM(H52:H58)</f>
        <v>24088</v>
      </c>
    </row>
    <row r="60" spans="1:8" ht="12.75">
      <c r="A60" s="1"/>
      <c r="B60" s="1"/>
      <c r="C60" s="1"/>
      <c r="D60" s="1"/>
      <c r="E60" s="1"/>
      <c r="F60" s="10"/>
      <c r="G60" s="13"/>
      <c r="H60" s="10"/>
    </row>
    <row r="61" spans="1:8" ht="12.75">
      <c r="A61" s="1" t="s">
        <v>97</v>
      </c>
      <c r="B61" s="1"/>
      <c r="C61" s="1"/>
      <c r="D61" s="1"/>
      <c r="E61" s="1"/>
      <c r="F61" s="10">
        <v>1864</v>
      </c>
      <c r="G61" s="13"/>
      <c r="H61" s="10">
        <v>2002</v>
      </c>
    </row>
    <row r="62" spans="1:8" ht="12.75">
      <c r="A62" s="1"/>
      <c r="B62" s="1"/>
      <c r="C62" s="1"/>
      <c r="D62" s="1"/>
      <c r="E62" s="1"/>
      <c r="F62" s="10"/>
      <c r="G62" s="13"/>
      <c r="H62" s="10"/>
    </row>
    <row r="63" spans="1:8" ht="12.75">
      <c r="A63" s="1" t="s">
        <v>225</v>
      </c>
      <c r="B63" s="1"/>
      <c r="C63" s="1"/>
      <c r="D63" s="1"/>
      <c r="E63" s="1"/>
      <c r="F63" s="10">
        <v>71785</v>
      </c>
      <c r="G63" s="13"/>
      <c r="H63" s="10">
        <v>69577</v>
      </c>
    </row>
    <row r="64" spans="1:8" ht="12.75">
      <c r="A64" s="1"/>
      <c r="B64" s="1"/>
      <c r="C64" s="1"/>
      <c r="D64" s="1"/>
      <c r="E64" s="1"/>
      <c r="F64" s="10"/>
      <c r="G64" s="13"/>
      <c r="H64" s="10"/>
    </row>
    <row r="65" spans="1:8" ht="12.75">
      <c r="A65" s="1" t="s">
        <v>226</v>
      </c>
      <c r="B65" s="1"/>
      <c r="C65" s="1"/>
      <c r="D65" s="1"/>
      <c r="E65" s="1"/>
      <c r="F65" s="10">
        <v>5555</v>
      </c>
      <c r="G65" s="13"/>
      <c r="H65" s="10">
        <v>6985</v>
      </c>
    </row>
    <row r="66" spans="1:8" ht="12.75">
      <c r="A66" s="1"/>
      <c r="B66" s="1"/>
      <c r="C66" s="1"/>
      <c r="D66" s="1"/>
      <c r="E66" s="1"/>
      <c r="F66" s="10"/>
      <c r="G66" s="13"/>
      <c r="H66" s="10"/>
    </row>
    <row r="67" spans="1:8" ht="12.75">
      <c r="A67" s="1" t="s">
        <v>214</v>
      </c>
      <c r="B67" s="1"/>
      <c r="C67" s="1"/>
      <c r="D67" s="1"/>
      <c r="E67" s="1"/>
      <c r="F67" s="10">
        <v>861</v>
      </c>
      <c r="G67" s="13"/>
      <c r="H67" s="10">
        <v>1484</v>
      </c>
    </row>
    <row r="68" spans="1:8" ht="12.75">
      <c r="A68" s="1"/>
      <c r="B68" s="1"/>
      <c r="C68" s="1"/>
      <c r="D68" s="1"/>
      <c r="E68" s="1"/>
      <c r="F68" s="25"/>
      <c r="G68" s="13"/>
      <c r="H68" s="25"/>
    </row>
    <row r="69" spans="1:8" ht="13.5" thickBot="1">
      <c r="A69" s="1"/>
      <c r="B69" s="1"/>
      <c r="C69" s="1"/>
      <c r="D69" s="1"/>
      <c r="E69" s="28" t="s">
        <v>0</v>
      </c>
      <c r="F69" s="12">
        <f>SUM(F59:F67)</f>
        <v>100778</v>
      </c>
      <c r="G69" s="13"/>
      <c r="H69" s="12">
        <f>SUM(H59:H67)</f>
        <v>104136</v>
      </c>
    </row>
    <row r="70" spans="1:8" ht="12.75">
      <c r="A70" s="1"/>
      <c r="B70" s="1"/>
      <c r="C70" s="1"/>
      <c r="D70" s="1"/>
      <c r="E70" s="1"/>
      <c r="F70" s="10"/>
      <c r="G70" s="13"/>
      <c r="H70" s="10"/>
    </row>
    <row r="71" spans="1:8" ht="13.5" thickBot="1">
      <c r="A71" s="1" t="s">
        <v>352</v>
      </c>
      <c r="B71" s="1"/>
      <c r="C71" s="1"/>
      <c r="D71" s="1"/>
      <c r="E71" s="1"/>
      <c r="F71" s="24">
        <f>(+F59+F61)/F52*100</f>
        <v>44.100009766578765</v>
      </c>
      <c r="G71" s="23"/>
      <c r="H71" s="24">
        <f>(+H59+H61)/H52*100</f>
        <v>51.23723487824038</v>
      </c>
    </row>
    <row r="72" spans="1:8" ht="12.75">
      <c r="A72" s="1"/>
      <c r="B72" s="1"/>
      <c r="C72" s="1"/>
      <c r="D72" s="1"/>
      <c r="E72" s="1"/>
      <c r="F72" s="1"/>
      <c r="G72" s="14"/>
      <c r="H72" s="1"/>
    </row>
    <row r="73" spans="1:10" ht="12.75">
      <c r="A73" s="1" t="s">
        <v>157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 t="s">
        <v>227</v>
      </c>
      <c r="B74" s="1"/>
      <c r="C74" s="1"/>
      <c r="D74" s="1"/>
      <c r="E74" s="1"/>
      <c r="F74" s="1"/>
      <c r="G74" s="1"/>
      <c r="H74" s="1"/>
      <c r="I74" s="1"/>
      <c r="J74" s="1"/>
    </row>
    <row r="75" spans="1:8" ht="12.75">
      <c r="A75" s="1"/>
      <c r="B75" s="1"/>
      <c r="C75" s="1"/>
      <c r="D75" s="1"/>
      <c r="E75" s="1"/>
      <c r="F75" s="1"/>
      <c r="G75" s="14"/>
      <c r="H75" s="10"/>
    </row>
    <row r="76" spans="1:8" ht="12.75">
      <c r="A76" s="1"/>
      <c r="B76" s="1"/>
      <c r="C76" s="1"/>
      <c r="D76" s="1"/>
      <c r="E76" s="1"/>
      <c r="F76" s="1"/>
      <c r="G76" s="14"/>
      <c r="H76" s="10"/>
    </row>
    <row r="77" spans="1:8" ht="12.75">
      <c r="A77" s="1"/>
      <c r="B77" s="1"/>
      <c r="C77" s="1"/>
      <c r="D77" s="1"/>
      <c r="E77" s="1"/>
      <c r="F77" s="1"/>
      <c r="G77" s="14"/>
      <c r="H77" s="10"/>
    </row>
    <row r="78" spans="1:8" ht="12.75">
      <c r="A78" s="1"/>
      <c r="B78" s="1"/>
      <c r="C78" s="1"/>
      <c r="D78" s="1"/>
      <c r="E78" s="1"/>
      <c r="F78" s="1"/>
      <c r="G78" s="14"/>
      <c r="H78" s="10"/>
    </row>
    <row r="79" spans="1:8" ht="12.75">
      <c r="A79" s="1"/>
      <c r="B79" s="1"/>
      <c r="C79" s="1"/>
      <c r="D79" s="1"/>
      <c r="E79" s="1"/>
      <c r="F79" s="1"/>
      <c r="G79" s="14"/>
      <c r="H79" s="10"/>
    </row>
    <row r="80" spans="1:8" ht="12.75">
      <c r="A80" s="1"/>
      <c r="B80" s="1"/>
      <c r="C80" s="1"/>
      <c r="D80" s="1"/>
      <c r="E80" s="1"/>
      <c r="F80" s="1"/>
      <c r="G80" s="14"/>
      <c r="H80" s="10"/>
    </row>
    <row r="81" spans="1:8" ht="12.75">
      <c r="A81" s="1"/>
      <c r="B81" s="1"/>
      <c r="C81" s="1"/>
      <c r="D81" s="1"/>
      <c r="E81" s="1"/>
      <c r="F81" s="1"/>
      <c r="G81" s="14"/>
      <c r="H81" s="10"/>
    </row>
    <row r="82" spans="1:8" ht="12.75">
      <c r="A82" s="1"/>
      <c r="B82" s="1"/>
      <c r="C82" s="1"/>
      <c r="D82" s="1"/>
      <c r="E82" s="1"/>
      <c r="F82" s="1"/>
      <c r="G82" s="14"/>
      <c r="H82" s="10"/>
    </row>
    <row r="83" spans="1:8" ht="12.75">
      <c r="A83" s="1"/>
      <c r="B83" s="1"/>
      <c r="C83" s="1"/>
      <c r="D83" s="1"/>
      <c r="E83" s="1"/>
      <c r="F83" s="1"/>
      <c r="G83" s="14"/>
      <c r="H83" s="10"/>
    </row>
    <row r="84" spans="1:8" ht="12.75">
      <c r="A84" s="1"/>
      <c r="B84" s="1"/>
      <c r="C84" s="1"/>
      <c r="D84" s="1"/>
      <c r="E84" s="1"/>
      <c r="F84" s="1"/>
      <c r="G84" s="14"/>
      <c r="H84" s="10"/>
    </row>
    <row r="85" spans="1:8" ht="12.75">
      <c r="A85" s="1"/>
      <c r="B85" s="1"/>
      <c r="C85" s="1"/>
      <c r="D85" s="1"/>
      <c r="E85" s="1"/>
      <c r="F85" s="1"/>
      <c r="G85" s="14"/>
      <c r="H85" s="10"/>
    </row>
    <row r="86" spans="1:8" ht="12.75">
      <c r="A86" s="1"/>
      <c r="B86" s="1"/>
      <c r="C86" s="1"/>
      <c r="D86" s="1"/>
      <c r="E86" s="1"/>
      <c r="F86" s="1"/>
      <c r="G86" s="14"/>
      <c r="H86" s="10"/>
    </row>
    <row r="87" spans="1:8" ht="12.75">
      <c r="A87" s="1"/>
      <c r="B87" s="1"/>
      <c r="C87" s="1"/>
      <c r="D87" s="1"/>
      <c r="E87" s="1"/>
      <c r="F87" s="1"/>
      <c r="G87" s="14"/>
      <c r="H87" s="10"/>
    </row>
    <row r="88" spans="1:8" ht="12.75">
      <c r="A88" s="1"/>
      <c r="B88" s="1"/>
      <c r="C88" s="1"/>
      <c r="D88" s="1"/>
      <c r="E88" s="1"/>
      <c r="F88" s="1"/>
      <c r="G88" s="14"/>
      <c r="H88" s="10"/>
    </row>
    <row r="89" spans="1:8" ht="12.75">
      <c r="A89" s="1"/>
      <c r="B89" s="1"/>
      <c r="C89" s="1"/>
      <c r="D89" s="1"/>
      <c r="E89" s="1"/>
      <c r="F89" s="1"/>
      <c r="G89" s="14"/>
      <c r="H89" s="10"/>
    </row>
    <row r="90" spans="1:8" ht="12.75">
      <c r="A90" s="1"/>
      <c r="B90" s="1"/>
      <c r="C90" s="1"/>
      <c r="D90" s="1"/>
      <c r="E90" s="1"/>
      <c r="F90" s="1"/>
      <c r="G90" s="14"/>
      <c r="H90" s="10"/>
    </row>
    <row r="91" spans="1:8" ht="12.75">
      <c r="A91" s="1"/>
      <c r="B91" s="1"/>
      <c r="C91" s="1"/>
      <c r="D91" s="1"/>
      <c r="E91" s="1"/>
      <c r="F91" s="1"/>
      <c r="G91" s="14"/>
      <c r="H91" s="10"/>
    </row>
    <row r="92" spans="1:8" ht="12.75">
      <c r="A92" s="1"/>
      <c r="B92" s="1"/>
      <c r="C92" s="1"/>
      <c r="D92" s="1"/>
      <c r="E92" s="1"/>
      <c r="F92" s="1"/>
      <c r="G92" s="14"/>
      <c r="H92" s="10"/>
    </row>
    <row r="93" spans="1:8" ht="12.75">
      <c r="A93" s="1"/>
      <c r="B93" s="1"/>
      <c r="C93" s="1"/>
      <c r="D93" s="1"/>
      <c r="E93" s="1"/>
      <c r="F93" s="1"/>
      <c r="G93" s="14"/>
      <c r="H93" s="10"/>
    </row>
    <row r="94" spans="1:8" ht="12.75">
      <c r="A94" s="1"/>
      <c r="B94" s="1"/>
      <c r="C94" s="1"/>
      <c r="D94" s="1"/>
      <c r="E94" s="1"/>
      <c r="F94" s="1"/>
      <c r="G94" s="14"/>
      <c r="H94" s="10"/>
    </row>
    <row r="95" spans="1:8" ht="12.75">
      <c r="A95" s="1"/>
      <c r="B95" s="1"/>
      <c r="C95" s="1"/>
      <c r="D95" s="1"/>
      <c r="E95" s="1"/>
      <c r="F95" s="1"/>
      <c r="G95" s="14"/>
      <c r="H95" s="10"/>
    </row>
    <row r="96" spans="1:8" ht="12.75">
      <c r="A96" s="1"/>
      <c r="B96" s="1"/>
      <c r="C96" s="1"/>
      <c r="D96" s="1"/>
      <c r="E96" s="1"/>
      <c r="F96" s="1"/>
      <c r="G96" s="14"/>
      <c r="H96" s="10"/>
    </row>
    <row r="97" spans="1:8" ht="12.75">
      <c r="A97" s="1"/>
      <c r="B97" s="1"/>
      <c r="C97" s="1"/>
      <c r="D97" s="1"/>
      <c r="E97" s="1"/>
      <c r="F97" s="1"/>
      <c r="G97" s="14"/>
      <c r="H97" s="10"/>
    </row>
    <row r="98" spans="1:8" ht="12.75">
      <c r="A98" s="1"/>
      <c r="B98" s="1"/>
      <c r="C98" s="1"/>
      <c r="D98" s="1"/>
      <c r="E98" s="1"/>
      <c r="F98" s="1"/>
      <c r="G98" s="14"/>
      <c r="H98" s="10"/>
    </row>
    <row r="99" spans="1:8" ht="12.75">
      <c r="A99" s="1"/>
      <c r="B99" s="1"/>
      <c r="C99" s="1"/>
      <c r="D99" s="1"/>
      <c r="E99" s="1"/>
      <c r="F99" s="1"/>
      <c r="G99" s="14"/>
      <c r="H99" s="10"/>
    </row>
    <row r="100" spans="1:8" ht="12.75">
      <c r="A100" s="1"/>
      <c r="B100" s="1"/>
      <c r="C100" s="1"/>
      <c r="D100" s="1"/>
      <c r="E100" s="1"/>
      <c r="F100" s="1"/>
      <c r="G100" s="14"/>
      <c r="H100" s="10"/>
    </row>
    <row r="101" spans="1:8" ht="12.75">
      <c r="A101" s="1"/>
      <c r="B101" s="1"/>
      <c r="C101" s="1"/>
      <c r="D101" s="1"/>
      <c r="E101" s="1"/>
      <c r="F101" s="1"/>
      <c r="G101" s="14"/>
      <c r="H101" s="10"/>
    </row>
    <row r="102" spans="6:8" ht="12.75">
      <c r="F102" s="1"/>
      <c r="G102" s="14"/>
      <c r="H102" s="10"/>
    </row>
    <row r="103" spans="6:8" ht="12.75">
      <c r="F103" s="1"/>
      <c r="G103" s="14"/>
      <c r="H103" s="10"/>
    </row>
    <row r="104" spans="6:8" ht="12.75">
      <c r="F104" s="1"/>
      <c r="G104" s="14"/>
      <c r="H104" s="10"/>
    </row>
    <row r="105" spans="6:8" ht="12.75">
      <c r="F105" s="1"/>
      <c r="G105" s="14"/>
      <c r="H105" s="10"/>
    </row>
    <row r="106" spans="6:8" ht="12.75">
      <c r="F106" s="1"/>
      <c r="G106" s="14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spans="6:8" ht="12.75">
      <c r="F169" s="1"/>
      <c r="G169" s="1"/>
      <c r="H169" s="10"/>
    </row>
    <row r="170" spans="6:8" ht="12.75">
      <c r="F170" s="1"/>
      <c r="G170" s="1"/>
      <c r="H170" s="10"/>
    </row>
    <row r="171" spans="6:8" ht="12.75">
      <c r="F171" s="1"/>
      <c r="G171" s="1"/>
      <c r="H171" s="10"/>
    </row>
    <row r="172" spans="6:8" ht="12.75">
      <c r="F172" s="1"/>
      <c r="G172" s="1"/>
      <c r="H172" s="10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  <row r="183" ht="12.75">
      <c r="H183" s="34"/>
    </row>
    <row r="184" ht="12.75">
      <c r="H184" s="34"/>
    </row>
    <row r="185" ht="12.75">
      <c r="H185" s="34"/>
    </row>
    <row r="186" ht="12.75">
      <c r="H186" s="3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</sheetData>
  <printOptions/>
  <pageMargins left="1.38" right="0.48" top="0.34" bottom="0.21" header="0.5" footer="0.21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5"/>
  <sheetViews>
    <sheetView workbookViewId="0" topLeftCell="A24">
      <selection activeCell="A17" sqref="A17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1.57421875" style="0" bestFit="1" customWidth="1"/>
    <col min="10" max="10" width="11.57421875" style="0" customWidth="1"/>
  </cols>
  <sheetData>
    <row r="1" ht="12.75">
      <c r="A1" s="2" t="s">
        <v>7</v>
      </c>
    </row>
    <row r="2" ht="12.75">
      <c r="A2" s="2" t="s">
        <v>74</v>
      </c>
    </row>
    <row r="3" ht="12.75">
      <c r="A3" s="2" t="s">
        <v>329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2" t="s">
        <v>75</v>
      </c>
      <c r="F6" s="32" t="s">
        <v>76</v>
      </c>
      <c r="G6" s="32" t="s">
        <v>77</v>
      </c>
      <c r="H6" s="32" t="s">
        <v>78</v>
      </c>
      <c r="I6" s="32" t="s">
        <v>229</v>
      </c>
      <c r="J6" s="32" t="s">
        <v>79</v>
      </c>
      <c r="K6" s="1"/>
      <c r="L6" s="1"/>
      <c r="M6" s="1"/>
    </row>
    <row r="7" spans="1:13" ht="12.75">
      <c r="A7" s="1"/>
      <c r="B7" s="1"/>
      <c r="C7" s="1"/>
      <c r="D7" s="1"/>
      <c r="E7" s="33" t="s">
        <v>80</v>
      </c>
      <c r="F7" s="33" t="s">
        <v>81</v>
      </c>
      <c r="G7" s="33" t="s">
        <v>82</v>
      </c>
      <c r="H7" s="33" t="s">
        <v>83</v>
      </c>
      <c r="I7" s="33" t="s">
        <v>230</v>
      </c>
      <c r="J7" s="33" t="s">
        <v>84</v>
      </c>
      <c r="K7" s="33" t="s">
        <v>85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228</v>
      </c>
      <c r="B9" s="1"/>
      <c r="C9" s="1"/>
      <c r="D9" s="1"/>
      <c r="E9" s="10">
        <v>50920</v>
      </c>
      <c r="F9" s="10">
        <v>7737</v>
      </c>
      <c r="G9" s="10">
        <v>375</v>
      </c>
      <c r="H9" s="10">
        <v>31</v>
      </c>
      <c r="I9" s="10">
        <v>33376</v>
      </c>
      <c r="J9" s="10">
        <v>-68351</v>
      </c>
      <c r="K9" s="10">
        <f>SUM(E9:J9)</f>
        <v>24088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 t="s">
        <v>282</v>
      </c>
      <c r="B11" s="1"/>
      <c r="C11" s="1"/>
      <c r="D11" s="1"/>
      <c r="E11" s="10">
        <v>275</v>
      </c>
      <c r="F11" s="10">
        <v>0</v>
      </c>
      <c r="G11" s="10">
        <v>0</v>
      </c>
      <c r="H11" s="10">
        <v>0</v>
      </c>
      <c r="I11" s="10">
        <v>-275</v>
      </c>
      <c r="J11" s="10">
        <v>0</v>
      </c>
      <c r="K11" s="10">
        <f>+E11+I11</f>
        <v>0</v>
      </c>
      <c r="L11" s="1"/>
      <c r="M11" s="1"/>
    </row>
    <row r="12" spans="1:13" ht="12.75">
      <c r="A12" s="1"/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260</v>
      </c>
      <c r="B13" s="1"/>
      <c r="C13" s="1"/>
      <c r="D13" s="1"/>
      <c r="E13" s="10">
        <v>0</v>
      </c>
      <c r="F13" s="10">
        <v>0</v>
      </c>
      <c r="G13" s="10">
        <v>0</v>
      </c>
      <c r="H13" s="10">
        <v>0</v>
      </c>
      <c r="I13" s="10">
        <v>2046</v>
      </c>
      <c r="J13" s="10">
        <v>0</v>
      </c>
      <c r="K13" s="10">
        <f>+I13</f>
        <v>2046</v>
      </c>
      <c r="L13" s="1"/>
      <c r="M13" s="1"/>
    </row>
    <row r="14" spans="1:13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"/>
      <c r="M14" s="1"/>
    </row>
    <row r="15" spans="1:13" ht="12.75">
      <c r="A15" s="1" t="s">
        <v>330</v>
      </c>
      <c r="B15" s="1"/>
      <c r="C15" s="1"/>
      <c r="D15" s="1"/>
      <c r="E15" s="10"/>
      <c r="F15" s="10"/>
      <c r="G15" s="10"/>
      <c r="H15" s="10" t="s">
        <v>0</v>
      </c>
      <c r="I15" s="10"/>
      <c r="J15" s="10"/>
      <c r="K15" s="10"/>
      <c r="L15" s="1"/>
      <c r="M15" s="1"/>
    </row>
    <row r="16" spans="1:13" ht="12.75">
      <c r="A16" s="1" t="s">
        <v>357</v>
      </c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152</v>
      </c>
      <c r="B17" s="1"/>
      <c r="C17" s="1"/>
      <c r="D17" s="1"/>
      <c r="E17" s="10">
        <v>0</v>
      </c>
      <c r="F17" s="10">
        <v>0</v>
      </c>
      <c r="G17" s="10">
        <v>0</v>
      </c>
      <c r="H17" s="10">
        <v>-25</v>
      </c>
      <c r="I17" s="10">
        <v>0</v>
      </c>
      <c r="J17" s="10">
        <v>0</v>
      </c>
      <c r="K17" s="10">
        <f>SUM(E17:J17)</f>
        <v>-25</v>
      </c>
      <c r="L17" s="1"/>
      <c r="M17" s="1"/>
    </row>
    <row r="18" spans="1:13" ht="12.75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"/>
      <c r="M18" s="1"/>
    </row>
    <row r="19" spans="1:13" ht="12.75">
      <c r="A19" s="1" t="s">
        <v>235</v>
      </c>
      <c r="B19" s="1"/>
      <c r="C19" s="1"/>
      <c r="D19" s="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-2136</v>
      </c>
      <c r="K19" s="10">
        <f>+J19</f>
        <v>-2136</v>
      </c>
      <c r="L19" s="1"/>
      <c r="M19" s="1"/>
    </row>
    <row r="20" spans="1:13" ht="12.75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"/>
      <c r="M20" s="1"/>
    </row>
    <row r="21" spans="1:13" ht="12.75">
      <c r="A21" s="1" t="s">
        <v>331</v>
      </c>
      <c r="B21" s="1"/>
      <c r="C21" s="1"/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-3260</v>
      </c>
      <c r="K21" s="11">
        <f>SUM(E21:J21)</f>
        <v>-3260</v>
      </c>
      <c r="L21" s="1"/>
      <c r="M21" s="1"/>
    </row>
    <row r="22" spans="1:13" ht="12.75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"/>
      <c r="M22" s="1"/>
    </row>
    <row r="23" spans="1:13" ht="13.5" thickBot="1">
      <c r="A23" s="1" t="s">
        <v>311</v>
      </c>
      <c r="B23" s="1"/>
      <c r="C23" s="1"/>
      <c r="D23" s="1"/>
      <c r="E23" s="12">
        <f aca="true" t="shared" si="0" ref="E23:K23">SUM(E9:E21)</f>
        <v>51195</v>
      </c>
      <c r="F23" s="12">
        <f t="shared" si="0"/>
        <v>7737</v>
      </c>
      <c r="G23" s="12">
        <f t="shared" si="0"/>
        <v>375</v>
      </c>
      <c r="H23" s="12">
        <f t="shared" si="0"/>
        <v>6</v>
      </c>
      <c r="I23" s="12">
        <f t="shared" si="0"/>
        <v>35147</v>
      </c>
      <c r="J23" s="12">
        <f t="shared" si="0"/>
        <v>-73747</v>
      </c>
      <c r="K23" s="12">
        <f t="shared" si="0"/>
        <v>20713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 t="s">
        <v>215</v>
      </c>
      <c r="B27" s="1"/>
      <c r="C27" s="1"/>
      <c r="D27" s="1"/>
      <c r="E27" s="10">
        <v>44520</v>
      </c>
      <c r="F27" s="10">
        <v>7857</v>
      </c>
      <c r="G27" s="10">
        <v>1022</v>
      </c>
      <c r="H27" s="10">
        <v>21</v>
      </c>
      <c r="I27" s="10">
        <v>0</v>
      </c>
      <c r="J27" s="10">
        <v>-90089</v>
      </c>
      <c r="K27" s="10">
        <f>SUM(E27:J27)</f>
        <v>-36669</v>
      </c>
      <c r="L27" s="1"/>
      <c r="M27" s="1"/>
    </row>
    <row r="28" spans="1:13" ht="12.75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"/>
      <c r="M28" s="1"/>
    </row>
    <row r="29" spans="1:13" ht="12.75">
      <c r="A29" s="1" t="s">
        <v>308</v>
      </c>
      <c r="B29" s="1"/>
      <c r="C29" s="1"/>
      <c r="D29" s="1"/>
      <c r="E29" s="10">
        <v>6400</v>
      </c>
      <c r="F29" s="10">
        <v>-120</v>
      </c>
      <c r="G29" s="10"/>
      <c r="H29" s="10"/>
      <c r="I29" s="10"/>
      <c r="J29" s="10"/>
      <c r="K29" s="10">
        <f>SUM(E29:J29)</f>
        <v>6280</v>
      </c>
      <c r="L29" s="1"/>
      <c r="M29" s="1"/>
    </row>
    <row r="30" spans="1:13" ht="12.75">
      <c r="A30" s="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309</v>
      </c>
      <c r="B31" s="1"/>
      <c r="C31" s="1"/>
      <c r="D31" s="1"/>
      <c r="E31" s="10"/>
      <c r="F31" s="10"/>
      <c r="G31" s="10"/>
      <c r="H31" s="10"/>
      <c r="I31" s="10"/>
      <c r="J31" s="10"/>
      <c r="K31" s="10"/>
      <c r="L31" s="1"/>
      <c r="M31" s="1"/>
    </row>
    <row r="32" spans="1:13" ht="12.75">
      <c r="A32" s="1" t="s">
        <v>310</v>
      </c>
      <c r="B32" s="1"/>
      <c r="C32" s="1"/>
      <c r="D32" s="1"/>
      <c r="E32" s="10"/>
      <c r="F32" s="10"/>
      <c r="G32" s="10">
        <v>-647</v>
      </c>
      <c r="H32" s="10"/>
      <c r="I32" s="10"/>
      <c r="J32" s="10"/>
      <c r="K32" s="10">
        <f>SUM(E32:J32)</f>
        <v>-647</v>
      </c>
      <c r="L32" s="1"/>
      <c r="M32" s="1"/>
    </row>
    <row r="33" spans="1:13" ht="12.75">
      <c r="A33" s="1"/>
      <c r="B33" s="1"/>
      <c r="C33" s="1"/>
      <c r="D33" s="1"/>
      <c r="E33" s="10"/>
      <c r="F33" s="10"/>
      <c r="G33" s="10"/>
      <c r="H33" s="10"/>
      <c r="I33" s="10"/>
      <c r="J33" s="10"/>
      <c r="K33" s="10"/>
      <c r="L33" s="1"/>
      <c r="M33" s="1"/>
    </row>
    <row r="34" spans="1:13" ht="12.75">
      <c r="A34" s="1" t="s">
        <v>150</v>
      </c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"/>
      <c r="M34" s="1"/>
    </row>
    <row r="35" spans="1:13" ht="12.75">
      <c r="A35" s="1" t="s">
        <v>151</v>
      </c>
      <c r="B35" s="1"/>
      <c r="C35" s="1"/>
      <c r="D35" s="1"/>
      <c r="E35" s="10"/>
      <c r="F35" s="10"/>
      <c r="G35" s="10"/>
      <c r="H35" s="10"/>
      <c r="I35" s="10"/>
      <c r="J35" s="10"/>
      <c r="K35" s="10"/>
      <c r="L35" s="1"/>
      <c r="M35" s="1"/>
    </row>
    <row r="36" spans="1:13" ht="12.75">
      <c r="A36" s="1" t="s">
        <v>152</v>
      </c>
      <c r="B36" s="1"/>
      <c r="C36" s="1"/>
      <c r="D36" s="1"/>
      <c r="E36" s="10">
        <v>0</v>
      </c>
      <c r="F36" s="10">
        <v>0</v>
      </c>
      <c r="G36" s="10">
        <v>0</v>
      </c>
      <c r="H36" s="10">
        <v>10</v>
      </c>
      <c r="I36" s="10">
        <v>0</v>
      </c>
      <c r="J36" s="10">
        <v>0</v>
      </c>
      <c r="K36" s="10">
        <f>+H36</f>
        <v>10</v>
      </c>
      <c r="L36" s="1"/>
      <c r="M36" s="1"/>
    </row>
    <row r="37" spans="1:13" ht="12.75">
      <c r="A37" s="1"/>
      <c r="B37" s="1"/>
      <c r="C37" s="1"/>
      <c r="D37" s="1"/>
      <c r="E37" s="10"/>
      <c r="F37" s="10"/>
      <c r="G37" s="10"/>
      <c r="H37" s="10"/>
      <c r="I37" s="10"/>
      <c r="J37" s="10"/>
      <c r="K37" s="10"/>
      <c r="L37" s="1"/>
      <c r="M37" s="1"/>
    </row>
    <row r="38" spans="1:13" ht="12.75">
      <c r="A38" s="1" t="s">
        <v>261</v>
      </c>
      <c r="B38" s="1"/>
      <c r="C38" s="1"/>
      <c r="D38" s="1"/>
      <c r="E38" s="10">
        <v>0</v>
      </c>
      <c r="F38" s="10">
        <v>0</v>
      </c>
      <c r="G38" s="10">
        <v>0</v>
      </c>
      <c r="H38" s="10">
        <v>0</v>
      </c>
      <c r="I38" s="10">
        <v>33015</v>
      </c>
      <c r="J38" s="10">
        <v>0</v>
      </c>
      <c r="K38" s="10">
        <f>+I38</f>
        <v>33015</v>
      </c>
      <c r="L38" s="1"/>
      <c r="M38" s="1"/>
    </row>
    <row r="39" spans="1:13" ht="12.75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"/>
      <c r="M39" s="1"/>
    </row>
    <row r="40" spans="1:13" ht="12.75">
      <c r="A40" s="1" t="s">
        <v>260</v>
      </c>
      <c r="B40" s="1"/>
      <c r="C40" s="1"/>
      <c r="D40" s="1"/>
      <c r="E40" s="10"/>
      <c r="F40" s="10"/>
      <c r="G40" s="10"/>
      <c r="H40" s="10"/>
      <c r="I40" s="10">
        <v>361</v>
      </c>
      <c r="J40" s="10"/>
      <c r="K40" s="10">
        <f>SUM(E40:J40)</f>
        <v>361</v>
      </c>
      <c r="L40" s="1"/>
      <c r="M40" s="1"/>
    </row>
    <row r="41" spans="1:13" ht="12.75">
      <c r="A41" s="1"/>
      <c r="B41" s="1"/>
      <c r="C41" s="1"/>
      <c r="D41" s="1"/>
      <c r="E41" s="10"/>
      <c r="F41" s="10"/>
      <c r="G41" s="10"/>
      <c r="H41" s="10"/>
      <c r="I41" s="10"/>
      <c r="J41" s="10"/>
      <c r="K41" s="10"/>
      <c r="L41" s="1"/>
      <c r="M41" s="1"/>
    </row>
    <row r="42" spans="1:13" ht="12.75">
      <c r="A42" s="1" t="s">
        <v>235</v>
      </c>
      <c r="B42" s="1"/>
      <c r="C42" s="1"/>
      <c r="D42" s="1"/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-1157</v>
      </c>
      <c r="K42" s="10">
        <f>+J42</f>
        <v>-1157</v>
      </c>
      <c r="L42" s="1"/>
      <c r="M42" s="1"/>
    </row>
    <row r="43" spans="1:13" ht="12.75">
      <c r="A43" s="1"/>
      <c r="B43" s="1"/>
      <c r="C43" s="1"/>
      <c r="D43" s="1"/>
      <c r="E43" s="10"/>
      <c r="F43" s="10"/>
      <c r="G43" s="10"/>
      <c r="H43" s="10"/>
      <c r="I43" s="10"/>
      <c r="J43" s="10"/>
      <c r="K43" s="10"/>
      <c r="L43" s="1"/>
      <c r="M43" s="1"/>
    </row>
    <row r="44" spans="1:13" ht="12.75">
      <c r="A44" s="1" t="s">
        <v>356</v>
      </c>
      <c r="B44" s="1"/>
      <c r="C44" s="1"/>
      <c r="D44" s="1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22895</v>
      </c>
      <c r="K44" s="11">
        <f>SUM(E44:J44)</f>
        <v>22895</v>
      </c>
      <c r="L44" s="1"/>
      <c r="M44" s="1"/>
    </row>
    <row r="45" spans="1:13" ht="12.75">
      <c r="A45" s="1"/>
      <c r="B45" s="1"/>
      <c r="C45" s="1"/>
      <c r="D45" s="1"/>
      <c r="E45" s="10"/>
      <c r="F45" s="10"/>
      <c r="G45" s="10"/>
      <c r="H45" s="10"/>
      <c r="I45" s="10"/>
      <c r="J45" s="10"/>
      <c r="K45" s="10"/>
      <c r="L45" s="1"/>
      <c r="M45" s="1"/>
    </row>
    <row r="46" spans="1:13" ht="13.5" thickBot="1">
      <c r="A46" s="1" t="s">
        <v>307</v>
      </c>
      <c r="B46" s="1"/>
      <c r="C46" s="1"/>
      <c r="D46" s="1"/>
      <c r="E46" s="12">
        <f aca="true" t="shared" si="1" ref="E46:K46">SUM(E27:E44)</f>
        <v>50920</v>
      </c>
      <c r="F46" s="12">
        <f t="shared" si="1"/>
        <v>7737</v>
      </c>
      <c r="G46" s="12">
        <f t="shared" si="1"/>
        <v>375</v>
      </c>
      <c r="H46" s="12">
        <f t="shared" si="1"/>
        <v>31</v>
      </c>
      <c r="I46" s="12">
        <f t="shared" si="1"/>
        <v>33376</v>
      </c>
      <c r="J46" s="12">
        <f t="shared" si="1"/>
        <v>-68351</v>
      </c>
      <c r="K46" s="12">
        <f t="shared" si="1"/>
        <v>24088</v>
      </c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 t="s">
        <v>249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 t="s">
        <v>250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0" ht="12.75">
      <c r="A51" s="1"/>
      <c r="B51" s="1"/>
      <c r="C51" s="1"/>
      <c r="D51" s="1"/>
      <c r="E51" s="1"/>
      <c r="F51" s="1"/>
      <c r="G51" s="1"/>
      <c r="H51" s="14"/>
      <c r="I51" s="14"/>
      <c r="J51" s="10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</sheetData>
  <printOptions/>
  <pageMargins left="0.37" right="0.33" top="1" bottom="1" header="0.5" footer="0.5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F51" sqref="F51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4"/>
      <c r="I1" s="1"/>
      <c r="J1" s="1"/>
      <c r="K1" s="1"/>
      <c r="L1" s="1"/>
    </row>
    <row r="2" spans="1:12" ht="12.75">
      <c r="A2" s="2" t="s">
        <v>98</v>
      </c>
      <c r="B2" s="1"/>
      <c r="C2" s="1"/>
      <c r="D2" s="1"/>
      <c r="E2" s="1"/>
      <c r="F2" s="1"/>
      <c r="G2" s="1"/>
      <c r="H2" s="14"/>
      <c r="I2" s="1"/>
      <c r="J2" s="1"/>
      <c r="K2" s="1"/>
      <c r="L2" s="1"/>
    </row>
    <row r="3" spans="1:15" ht="12.75">
      <c r="A3" s="2" t="s">
        <v>312</v>
      </c>
      <c r="B3" s="1"/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4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4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48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313</v>
      </c>
      <c r="H7" s="48"/>
      <c r="I7" s="3" t="s">
        <v>313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170</v>
      </c>
      <c r="H8" s="48"/>
      <c r="I8" s="3" t="s">
        <v>170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29">
        <v>38717</v>
      </c>
      <c r="H9" s="49"/>
      <c r="I9" s="29">
        <v>38352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48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4"/>
      <c r="I11" s="1"/>
      <c r="J11" s="1"/>
      <c r="K11" s="1"/>
      <c r="L11" s="1"/>
      <c r="M11" s="1"/>
      <c r="N11" s="1"/>
      <c r="O11" s="1"/>
    </row>
    <row r="12" spans="1:15" ht="12.75">
      <c r="A12" s="1" t="s">
        <v>346</v>
      </c>
      <c r="B12" s="1"/>
      <c r="C12" s="1"/>
      <c r="D12" s="1"/>
      <c r="E12" s="1"/>
      <c r="G12" s="13">
        <v>-3470</v>
      </c>
      <c r="H12" s="13"/>
      <c r="I12" s="13">
        <v>28203</v>
      </c>
      <c r="J12" s="1"/>
      <c r="K12" s="1"/>
      <c r="L12" s="1"/>
      <c r="M12" s="1"/>
      <c r="N12" s="1"/>
      <c r="O12" s="1"/>
    </row>
    <row r="13" spans="1:15" ht="12.75">
      <c r="A13" s="1" t="s">
        <v>99</v>
      </c>
      <c r="B13" s="1"/>
      <c r="C13" s="1"/>
      <c r="D13" s="1"/>
      <c r="E13" s="1"/>
      <c r="G13" s="13"/>
      <c r="H13" s="13"/>
      <c r="I13" s="13"/>
      <c r="J13" s="1"/>
      <c r="K13" s="1"/>
      <c r="L13" s="1"/>
      <c r="M13" s="1"/>
      <c r="N13" s="1"/>
      <c r="O13" s="1"/>
    </row>
    <row r="14" spans="1:15" ht="12.75">
      <c r="A14" s="1" t="s">
        <v>154</v>
      </c>
      <c r="B14" s="1"/>
      <c r="C14" s="1"/>
      <c r="D14" s="1"/>
      <c r="E14" s="1"/>
      <c r="G14" s="13">
        <v>1669</v>
      </c>
      <c r="H14" s="13"/>
      <c r="I14" s="13">
        <v>1878</v>
      </c>
      <c r="J14" s="1"/>
      <c r="K14" s="1"/>
      <c r="L14" s="1"/>
      <c r="M14" s="1"/>
      <c r="N14" s="1"/>
      <c r="O14" s="1"/>
    </row>
    <row r="15" spans="1:15" ht="12.75">
      <c r="A15" s="1" t="s">
        <v>155</v>
      </c>
      <c r="B15" s="1"/>
      <c r="C15" s="1"/>
      <c r="D15" s="1"/>
      <c r="E15" s="1"/>
      <c r="G15" s="13">
        <v>6293</v>
      </c>
      <c r="H15" s="13"/>
      <c r="I15" s="13">
        <v>6703</v>
      </c>
      <c r="J15" s="1"/>
      <c r="K15" s="1"/>
      <c r="L15" s="1"/>
      <c r="M15" s="1"/>
      <c r="N15" s="1"/>
      <c r="O15" s="1"/>
    </row>
    <row r="16" spans="1:15" ht="12.75">
      <c r="A16" s="1" t="s">
        <v>280</v>
      </c>
      <c r="B16" s="1"/>
      <c r="C16" s="1"/>
      <c r="D16" s="1"/>
      <c r="E16" s="1"/>
      <c r="G16" s="13">
        <v>252</v>
      </c>
      <c r="H16" s="13"/>
      <c r="I16" s="13">
        <v>177</v>
      </c>
      <c r="J16" s="1"/>
      <c r="K16" s="1"/>
      <c r="L16" s="1"/>
      <c r="M16" s="1"/>
      <c r="N16" s="1"/>
      <c r="O16" s="1"/>
    </row>
    <row r="17" spans="1:15" ht="12.75">
      <c r="A17" s="1" t="s">
        <v>314</v>
      </c>
      <c r="B17" s="1"/>
      <c r="C17" s="1"/>
      <c r="D17" s="1"/>
      <c r="E17" s="1"/>
      <c r="G17" s="13">
        <v>226</v>
      </c>
      <c r="H17" s="13"/>
      <c r="I17" s="13">
        <v>316</v>
      </c>
      <c r="J17" s="1" t="s">
        <v>0</v>
      </c>
      <c r="K17" s="1"/>
      <c r="L17" s="1"/>
      <c r="M17" s="1"/>
      <c r="N17" s="1"/>
      <c r="O17" s="1"/>
    </row>
    <row r="18" spans="1:15" ht="12.75">
      <c r="A18" s="1" t="s">
        <v>169</v>
      </c>
      <c r="B18" s="1"/>
      <c r="C18" s="1"/>
      <c r="D18" s="1"/>
      <c r="E18" s="1"/>
      <c r="G18" s="13">
        <v>262</v>
      </c>
      <c r="H18" s="13"/>
      <c r="I18" s="13">
        <v>319</v>
      </c>
      <c r="J18" s="1"/>
      <c r="K18" s="1"/>
      <c r="L18" s="1"/>
      <c r="M18" s="1"/>
      <c r="N18" s="1"/>
      <c r="O18" s="1"/>
    </row>
    <row r="19" spans="1:15" ht="12.75">
      <c r="A19" s="1" t="s">
        <v>284</v>
      </c>
      <c r="B19" s="1"/>
      <c r="C19" s="1"/>
      <c r="D19" s="1"/>
      <c r="E19" s="1"/>
      <c r="G19" s="13">
        <v>5550</v>
      </c>
      <c r="H19" s="13"/>
      <c r="I19" s="13">
        <v>10895</v>
      </c>
      <c r="J19" s="1"/>
      <c r="K19" s="1"/>
      <c r="L19" s="1"/>
      <c r="M19" s="1"/>
      <c r="N19" s="1"/>
      <c r="O19" s="1"/>
    </row>
    <row r="20" spans="1:15" ht="12.75">
      <c r="A20" s="1" t="s">
        <v>266</v>
      </c>
      <c r="B20" s="1"/>
      <c r="C20" s="1"/>
      <c r="D20" s="1"/>
      <c r="E20" s="1"/>
      <c r="G20" s="13">
        <v>17</v>
      </c>
      <c r="H20" s="13"/>
      <c r="I20" s="13">
        <v>3881</v>
      </c>
      <c r="J20" s="1"/>
      <c r="K20" s="1"/>
      <c r="L20" s="1"/>
      <c r="M20" s="1"/>
      <c r="N20" s="1"/>
      <c r="O20" s="1"/>
    </row>
    <row r="21" spans="1:15" ht="12.75">
      <c r="A21" s="1" t="s">
        <v>317</v>
      </c>
      <c r="B21" s="1"/>
      <c r="C21" s="1"/>
      <c r="D21" s="1"/>
      <c r="E21" s="1"/>
      <c r="G21" s="13">
        <v>273</v>
      </c>
      <c r="H21" s="13"/>
      <c r="I21" s="13">
        <v>172</v>
      </c>
      <c r="J21" s="1"/>
      <c r="K21" s="1"/>
      <c r="L21" s="1"/>
      <c r="M21" s="1"/>
      <c r="N21" s="1"/>
      <c r="O21" s="1"/>
    </row>
    <row r="22" spans="1:15" ht="12.75">
      <c r="A22" s="1" t="s">
        <v>316</v>
      </c>
      <c r="B22" s="1"/>
      <c r="C22" s="1"/>
      <c r="D22" s="1"/>
      <c r="E22" s="1"/>
      <c r="G22" s="13">
        <v>0</v>
      </c>
      <c r="H22" s="13"/>
      <c r="I22" s="13">
        <v>-36744</v>
      </c>
      <c r="J22" s="1"/>
      <c r="K22" s="1"/>
      <c r="L22" s="1"/>
      <c r="M22" s="1"/>
      <c r="N22" s="1"/>
      <c r="O22" s="1"/>
    </row>
    <row r="23" spans="1:15" ht="12.75">
      <c r="A23" s="1" t="s">
        <v>332</v>
      </c>
      <c r="B23" s="1"/>
      <c r="C23" s="1"/>
      <c r="D23" s="1"/>
      <c r="E23" s="1"/>
      <c r="G23" s="13">
        <v>0</v>
      </c>
      <c r="H23" s="13"/>
      <c r="I23" s="13">
        <v>-111</v>
      </c>
      <c r="J23" s="1"/>
      <c r="K23" s="1"/>
      <c r="L23" s="1"/>
      <c r="M23" s="1"/>
      <c r="N23" s="1"/>
      <c r="O23" s="1"/>
    </row>
    <row r="24" spans="1:15" ht="12.75">
      <c r="A24" s="1" t="s">
        <v>156</v>
      </c>
      <c r="B24" s="1"/>
      <c r="C24" s="1"/>
      <c r="D24" s="1"/>
      <c r="E24" s="1"/>
      <c r="G24" s="13">
        <v>-233</v>
      </c>
      <c r="H24" s="13"/>
      <c r="I24" s="13">
        <v>-449</v>
      </c>
      <c r="J24" s="1"/>
      <c r="K24" s="1"/>
      <c r="L24" s="1"/>
      <c r="M24" s="1"/>
      <c r="N24" s="1"/>
      <c r="O24" s="1"/>
    </row>
    <row r="25" spans="1:15" ht="12.75">
      <c r="A25" s="1" t="s">
        <v>281</v>
      </c>
      <c r="B25" s="1"/>
      <c r="C25" s="1"/>
      <c r="D25" s="1"/>
      <c r="E25" s="1"/>
      <c r="G25" s="13">
        <v>-2184</v>
      </c>
      <c r="H25" s="13"/>
      <c r="I25" s="13">
        <v>-547</v>
      </c>
      <c r="J25" s="1"/>
      <c r="K25" s="1"/>
      <c r="L25" s="1"/>
      <c r="M25" s="1"/>
      <c r="N25" s="1"/>
      <c r="O25" s="1"/>
    </row>
    <row r="26" spans="1:15" ht="12.75">
      <c r="A26" s="1" t="s">
        <v>315</v>
      </c>
      <c r="B26" s="1"/>
      <c r="C26" s="1"/>
      <c r="D26" s="1"/>
      <c r="E26" s="1"/>
      <c r="G26" s="13">
        <v>0</v>
      </c>
      <c r="H26" s="13"/>
      <c r="I26" s="13">
        <v>-874</v>
      </c>
      <c r="J26" s="1"/>
      <c r="K26" s="1"/>
      <c r="L26" s="1"/>
      <c r="M26" s="1"/>
      <c r="N26" s="1"/>
      <c r="O26" s="1"/>
    </row>
    <row r="27" spans="1:15" ht="12.75">
      <c r="A27" s="1" t="s">
        <v>168</v>
      </c>
      <c r="B27" s="1"/>
      <c r="C27" s="1"/>
      <c r="D27" s="1"/>
      <c r="E27" s="1"/>
      <c r="G27" s="13">
        <v>-176</v>
      </c>
      <c r="H27" s="13"/>
      <c r="I27" s="13">
        <v>-431</v>
      </c>
      <c r="J27" s="1"/>
      <c r="K27" s="1"/>
      <c r="L27" s="1"/>
      <c r="M27" s="1"/>
      <c r="N27" s="1"/>
      <c r="O27" s="1"/>
    </row>
    <row r="28" spans="1:15" ht="12.75">
      <c r="A28" s="1" t="s">
        <v>345</v>
      </c>
      <c r="B28" s="1"/>
      <c r="C28" s="1"/>
      <c r="D28" s="1"/>
      <c r="E28" s="1"/>
      <c r="G28" s="13">
        <v>-74</v>
      </c>
      <c r="H28" s="13"/>
      <c r="I28" s="13">
        <v>-595</v>
      </c>
      <c r="J28" s="1"/>
      <c r="K28" s="1"/>
      <c r="L28" s="1"/>
      <c r="M28" s="1"/>
      <c r="N28" s="1"/>
      <c r="O28" s="1"/>
    </row>
    <row r="29" spans="1:15" ht="12.75">
      <c r="A29" s="1" t="s">
        <v>267</v>
      </c>
      <c r="B29" s="1"/>
      <c r="C29" s="1"/>
      <c r="D29" s="1"/>
      <c r="E29" s="1"/>
      <c r="G29" s="11">
        <v>-208</v>
      </c>
      <c r="H29" s="13"/>
      <c r="I29" s="11">
        <v>-9138</v>
      </c>
      <c r="J29" s="1"/>
      <c r="K29" s="1"/>
      <c r="L29" s="1"/>
      <c r="M29" s="1"/>
      <c r="N29" s="1"/>
      <c r="O29" s="1"/>
    </row>
    <row r="30" spans="1:15" ht="12.75">
      <c r="A30" s="1" t="s">
        <v>0</v>
      </c>
      <c r="B30" s="1"/>
      <c r="C30" s="1"/>
      <c r="D30" s="1"/>
      <c r="E30" s="1"/>
      <c r="G30" s="13"/>
      <c r="H30" s="13"/>
      <c r="I30" s="13"/>
      <c r="J30" s="1"/>
      <c r="K30" s="1"/>
      <c r="L30" s="1"/>
      <c r="M30" s="1"/>
      <c r="N30" s="1"/>
      <c r="O30" s="1"/>
    </row>
    <row r="31" spans="1:15" ht="12.75">
      <c r="A31" s="1" t="s">
        <v>100</v>
      </c>
      <c r="B31" s="1"/>
      <c r="C31" s="1"/>
      <c r="D31" s="1"/>
      <c r="E31" s="1"/>
      <c r="G31" s="13">
        <f>SUM(G12:G29)</f>
        <v>8197</v>
      </c>
      <c r="H31" s="13"/>
      <c r="I31" s="13">
        <f>SUM(I12:I29)</f>
        <v>3655</v>
      </c>
      <c r="J31" s="1"/>
      <c r="K31" s="1"/>
      <c r="L31" s="1"/>
      <c r="M31" s="1"/>
      <c r="N31" s="1"/>
      <c r="O31" s="1"/>
    </row>
    <row r="32" spans="1:15" ht="12.75">
      <c r="A32" s="1" t="s">
        <v>0</v>
      </c>
      <c r="B32" s="1"/>
      <c r="C32" s="1"/>
      <c r="D32" s="1"/>
      <c r="E32" s="1"/>
      <c r="G32" s="13"/>
      <c r="H32" s="13"/>
      <c r="I32" s="13"/>
      <c r="J32" s="1"/>
      <c r="K32" s="1"/>
      <c r="L32" s="1"/>
      <c r="M32" s="1"/>
      <c r="N32" s="1"/>
      <c r="O32" s="1"/>
    </row>
    <row r="33" spans="1:15" ht="12.75">
      <c r="A33" s="1" t="s">
        <v>101</v>
      </c>
      <c r="B33" s="1"/>
      <c r="C33" s="1"/>
      <c r="D33" s="1"/>
      <c r="E33" s="1"/>
      <c r="G33" s="13">
        <v>-7810</v>
      </c>
      <c r="H33" s="13"/>
      <c r="I33" s="13">
        <v>-8727</v>
      </c>
      <c r="J33" s="1"/>
      <c r="K33" s="1"/>
      <c r="L33" s="1"/>
      <c r="M33" s="1"/>
      <c r="N33" s="1"/>
      <c r="O33" s="1"/>
    </row>
    <row r="34" spans="1:15" ht="12.75">
      <c r="A34" s="1" t="s">
        <v>102</v>
      </c>
      <c r="B34" s="1"/>
      <c r="C34" s="1"/>
      <c r="D34" s="1"/>
      <c r="E34" s="1"/>
      <c r="G34" s="13">
        <v>7351</v>
      </c>
      <c r="H34" s="13"/>
      <c r="I34" s="13">
        <v>9065</v>
      </c>
      <c r="J34" s="1"/>
      <c r="K34" s="1"/>
      <c r="L34" s="1"/>
      <c r="M34" s="1"/>
      <c r="N34" s="1"/>
      <c r="O34" s="1"/>
    </row>
    <row r="35" spans="1:15" ht="12.75">
      <c r="A35" s="1" t="s">
        <v>103</v>
      </c>
      <c r="B35" s="1"/>
      <c r="C35" s="1"/>
      <c r="D35" s="1"/>
      <c r="E35" s="1"/>
      <c r="G35" s="11">
        <v>-529</v>
      </c>
      <c r="H35" s="13"/>
      <c r="I35" s="11">
        <v>-183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3"/>
      <c r="H36" s="13"/>
      <c r="I36" s="13"/>
      <c r="J36" s="1"/>
      <c r="K36" s="1"/>
      <c r="L36" s="1"/>
      <c r="M36" s="1"/>
      <c r="N36" s="1"/>
      <c r="O36" s="1"/>
    </row>
    <row r="37" spans="1:15" ht="12.75">
      <c r="A37" s="1" t="s">
        <v>104</v>
      </c>
      <c r="B37" s="1"/>
      <c r="C37" s="1"/>
      <c r="D37" s="1"/>
      <c r="E37" s="1"/>
      <c r="G37" s="13">
        <f>SUM(G31:G36)</f>
        <v>7209</v>
      </c>
      <c r="H37" s="13"/>
      <c r="I37" s="13">
        <f>SUM(I31:I36)</f>
        <v>3810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13"/>
      <c r="H38" s="13"/>
      <c r="I38" s="13"/>
      <c r="J38" s="1"/>
      <c r="K38" s="1"/>
      <c r="L38" s="1"/>
      <c r="M38" s="1"/>
      <c r="N38" s="1"/>
      <c r="O38" s="1"/>
    </row>
    <row r="39" spans="1:15" ht="12.75">
      <c r="A39" s="1" t="s">
        <v>105</v>
      </c>
      <c r="B39" s="1"/>
      <c r="C39" s="1"/>
      <c r="D39" s="1"/>
      <c r="E39" s="1"/>
      <c r="G39" s="13">
        <v>3042</v>
      </c>
      <c r="H39" s="13"/>
      <c r="I39" s="13">
        <v>-1380</v>
      </c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G40" s="13"/>
      <c r="H40" s="13"/>
      <c r="I40" s="13"/>
      <c r="J40" s="1"/>
      <c r="K40" s="1"/>
      <c r="L40" s="1"/>
      <c r="M40" s="1"/>
      <c r="N40" s="1"/>
      <c r="O40" s="1"/>
    </row>
    <row r="41" spans="1:15" ht="12.75">
      <c r="A41" s="1" t="s">
        <v>106</v>
      </c>
      <c r="B41" s="1"/>
      <c r="C41" s="1"/>
      <c r="D41" s="1"/>
      <c r="E41" s="1"/>
      <c r="G41" s="13">
        <v>-7129</v>
      </c>
      <c r="H41" s="13"/>
      <c r="I41" s="13">
        <v>48000</v>
      </c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G42" s="13"/>
      <c r="H42" s="13"/>
      <c r="I42" s="13"/>
      <c r="J42" s="1"/>
      <c r="K42" s="1"/>
      <c r="L42" s="1"/>
      <c r="M42" s="1"/>
      <c r="N42" s="1"/>
      <c r="O42" s="1"/>
    </row>
    <row r="43" spans="1:15" ht="12.75">
      <c r="A43" s="1" t="s">
        <v>217</v>
      </c>
      <c r="B43" s="1"/>
      <c r="C43" s="1"/>
      <c r="D43" s="1"/>
      <c r="E43" s="1"/>
      <c r="G43" s="13">
        <v>10</v>
      </c>
      <c r="H43" s="13"/>
      <c r="I43" s="13">
        <v>48</v>
      </c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1"/>
      <c r="H44" s="13"/>
      <c r="I44" s="1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13"/>
      <c r="H45" s="13"/>
      <c r="I45" s="13"/>
      <c r="J45" s="1"/>
      <c r="K45" s="1"/>
      <c r="L45" s="1"/>
      <c r="M45" s="1"/>
      <c r="N45" s="1"/>
      <c r="O45" s="1"/>
    </row>
    <row r="46" spans="1:15" ht="12.75">
      <c r="A46" s="1" t="s">
        <v>107</v>
      </c>
      <c r="B46" s="1"/>
      <c r="C46" s="1"/>
      <c r="D46" s="1"/>
      <c r="E46" s="1"/>
      <c r="G46" s="13">
        <f>SUM(G37:G45)</f>
        <v>3132</v>
      </c>
      <c r="H46" s="13"/>
      <c r="I46" s="13">
        <f>SUM(I37:I45)</f>
        <v>50478</v>
      </c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G47" s="13"/>
      <c r="H47" s="13"/>
      <c r="I47" s="13"/>
      <c r="J47" s="1"/>
      <c r="K47" s="1"/>
      <c r="L47" s="1"/>
      <c r="M47" s="1"/>
      <c r="N47" s="1"/>
      <c r="O47" s="1"/>
    </row>
    <row r="48" spans="1:15" ht="12.75">
      <c r="A48" s="1" t="s">
        <v>108</v>
      </c>
      <c r="B48" s="1"/>
      <c r="C48" s="1"/>
      <c r="D48" s="1"/>
      <c r="E48" s="1"/>
      <c r="G48" s="13">
        <v>10464</v>
      </c>
      <c r="H48" s="13"/>
      <c r="I48" s="13">
        <v>-40014</v>
      </c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G49" s="25"/>
      <c r="H49" s="13"/>
      <c r="I49" s="25"/>
      <c r="J49" s="1"/>
      <c r="K49" s="1"/>
      <c r="L49" s="1"/>
      <c r="M49" s="1"/>
      <c r="N49" s="1"/>
      <c r="O49" s="1"/>
    </row>
    <row r="50" spans="1:15" ht="13.5" thickBot="1">
      <c r="A50" s="1" t="s">
        <v>318</v>
      </c>
      <c r="B50" s="1"/>
      <c r="C50" s="1"/>
      <c r="D50" s="1"/>
      <c r="E50" s="1"/>
      <c r="G50" s="12">
        <f>+G46+G48</f>
        <v>13596</v>
      </c>
      <c r="H50" s="13"/>
      <c r="I50" s="12">
        <f>+I46+I48</f>
        <v>10464</v>
      </c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G51" s="1"/>
      <c r="H51" s="14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1"/>
      <c r="H52" s="14"/>
      <c r="I52" s="1"/>
      <c r="J52" s="1"/>
      <c r="K52" s="1"/>
      <c r="L52" s="1"/>
      <c r="M52" s="1"/>
      <c r="N52" s="1"/>
      <c r="O52" s="1"/>
    </row>
    <row r="53" spans="1:15" ht="12.75">
      <c r="A53" s="1" t="s">
        <v>109</v>
      </c>
      <c r="B53" s="1"/>
      <c r="C53" s="1"/>
      <c r="D53" s="1"/>
      <c r="E53" s="1"/>
      <c r="G53" s="6"/>
      <c r="H53" s="14"/>
      <c r="I53" s="6"/>
      <c r="J53" s="1"/>
      <c r="K53" s="1"/>
      <c r="L53" s="1"/>
      <c r="M53" s="1"/>
      <c r="N53" s="1"/>
      <c r="O53" s="1"/>
    </row>
    <row r="54" spans="1:15" ht="12.75">
      <c r="A54" s="1" t="s">
        <v>110</v>
      </c>
      <c r="B54" s="1"/>
      <c r="C54" s="1"/>
      <c r="D54" s="1"/>
      <c r="E54" s="1"/>
      <c r="G54" s="8">
        <v>9565</v>
      </c>
      <c r="H54" s="13"/>
      <c r="I54" s="8">
        <v>4652</v>
      </c>
      <c r="J54" s="1"/>
      <c r="K54" s="1"/>
      <c r="L54" s="1"/>
      <c r="M54" s="1"/>
      <c r="N54" s="1"/>
      <c r="O54" s="1"/>
    </row>
    <row r="55" spans="1:15" ht="12.75">
      <c r="A55" s="1" t="s">
        <v>111</v>
      </c>
      <c r="B55" s="1"/>
      <c r="C55" s="1"/>
      <c r="D55" s="1"/>
      <c r="E55" s="1"/>
      <c r="G55" s="8">
        <v>6671</v>
      </c>
      <c r="H55" s="13"/>
      <c r="I55" s="8">
        <v>9486</v>
      </c>
      <c r="J55" s="1"/>
      <c r="K55" s="1"/>
      <c r="L55" s="1"/>
      <c r="M55" s="1"/>
      <c r="N55" s="1"/>
      <c r="O55" s="1"/>
    </row>
    <row r="56" spans="1:15" ht="12.75">
      <c r="A56" s="1" t="s">
        <v>112</v>
      </c>
      <c r="B56" s="1"/>
      <c r="C56" s="1"/>
      <c r="D56" s="1"/>
      <c r="E56" s="1"/>
      <c r="G56" s="8">
        <v>-63</v>
      </c>
      <c r="H56" s="13"/>
      <c r="I56" s="8">
        <v>-381</v>
      </c>
      <c r="J56" s="1"/>
      <c r="K56" s="1"/>
      <c r="L56" s="1"/>
      <c r="M56" s="1"/>
      <c r="N56" s="1"/>
      <c r="O56" s="1"/>
    </row>
    <row r="57" spans="1:15" ht="12.75">
      <c r="A57" s="1" t="s">
        <v>253</v>
      </c>
      <c r="B57" s="1"/>
      <c r="C57" s="1"/>
      <c r="D57" s="1"/>
      <c r="E57" s="1"/>
      <c r="G57" s="8">
        <v>-1001</v>
      </c>
      <c r="H57" s="13"/>
      <c r="I57" s="8">
        <v>-2215</v>
      </c>
      <c r="J57" s="1"/>
      <c r="K57" s="1"/>
      <c r="L57" s="1"/>
      <c r="M57" s="1"/>
      <c r="N57" s="1"/>
      <c r="O57" s="1"/>
    </row>
    <row r="58" spans="1:15" ht="12.75">
      <c r="A58" s="1" t="s">
        <v>252</v>
      </c>
      <c r="B58" s="1"/>
      <c r="C58" s="1"/>
      <c r="D58" s="1"/>
      <c r="E58" s="1"/>
      <c r="G58" s="9">
        <v>-1576</v>
      </c>
      <c r="H58" s="13"/>
      <c r="I58" s="9">
        <v>-1078</v>
      </c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G59" s="21"/>
      <c r="H59" s="13"/>
      <c r="I59" s="21"/>
      <c r="J59" s="1"/>
      <c r="K59" s="1"/>
      <c r="L59" s="1"/>
      <c r="M59" s="1"/>
      <c r="N59" s="1"/>
      <c r="O59" s="1"/>
    </row>
    <row r="60" spans="1:15" ht="13.5" thickBot="1">
      <c r="A60" s="1"/>
      <c r="B60" s="1"/>
      <c r="C60" s="1"/>
      <c r="D60" s="1"/>
      <c r="E60" s="1"/>
      <c r="G60" s="50">
        <f>SUM(G54:G59)</f>
        <v>13596</v>
      </c>
      <c r="H60" s="13"/>
      <c r="I60" s="50">
        <f>SUM(I54:I59)</f>
        <v>10464</v>
      </c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G61" s="1"/>
      <c r="H61" s="14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4"/>
      <c r="I62" s="1"/>
      <c r="J62" s="1"/>
      <c r="K62" s="1"/>
      <c r="L62" s="1"/>
      <c r="M62" s="1"/>
      <c r="N62" s="1"/>
      <c r="O62" s="1"/>
    </row>
    <row r="63" spans="1:15" ht="12.75">
      <c r="A63" s="1" t="s">
        <v>254</v>
      </c>
      <c r="B63" s="1"/>
      <c r="C63" s="1"/>
      <c r="D63" s="1"/>
      <c r="E63" s="1"/>
      <c r="F63" s="1"/>
      <c r="G63" s="1"/>
      <c r="H63" s="14"/>
      <c r="I63" s="1"/>
      <c r="J63" s="1"/>
      <c r="K63" s="1"/>
      <c r="L63" s="1"/>
      <c r="M63" s="1"/>
      <c r="N63" s="1"/>
      <c r="O63" s="1"/>
    </row>
    <row r="64" spans="1:15" ht="12.75">
      <c r="A64" s="1" t="s">
        <v>255</v>
      </c>
      <c r="B64" s="1"/>
      <c r="C64" s="1"/>
      <c r="D64" s="1"/>
      <c r="E64" s="1"/>
      <c r="F64" s="1"/>
      <c r="G64" s="1"/>
      <c r="H64" s="14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4"/>
      <c r="H65" s="14"/>
      <c r="I65" s="14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printOptions/>
  <pageMargins left="0.75" right="0.75" top="0.73" bottom="0.78" header="0.5" footer="0.5"/>
  <pageSetup fitToHeight="1" fitToWidth="1"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0.7109375" style="0" customWidth="1"/>
    <col min="5" max="5" width="12.421875" style="0" customWidth="1"/>
    <col min="6" max="8" width="11.7109375" style="0" customWidth="1"/>
    <col min="9" max="9" width="10.140625" style="0" customWidth="1"/>
    <col min="10" max="10" width="0.4257812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319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178</v>
      </c>
      <c r="B6" s="2" t="s">
        <v>179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180</v>
      </c>
      <c r="B8" s="2" t="s">
        <v>114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115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236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116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231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259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258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 t="s">
        <v>181</v>
      </c>
      <c r="B17" s="2" t="s">
        <v>171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 t="s">
        <v>172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" t="s">
        <v>182</v>
      </c>
      <c r="B20" s="2" t="s">
        <v>145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146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 t="s">
        <v>183</v>
      </c>
      <c r="B23" s="2" t="s">
        <v>174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237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298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184</v>
      </c>
      <c r="B27" s="2" t="s">
        <v>173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175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117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185</v>
      </c>
      <c r="B31" s="2" t="s">
        <v>123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238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0</v>
      </c>
      <c r="B33" s="1" t="s">
        <v>320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I34" s="1"/>
      <c r="J34" s="1"/>
      <c r="K34" s="1"/>
    </row>
    <row r="35" spans="1:11" ht="12.75">
      <c r="A35" s="2" t="s">
        <v>186</v>
      </c>
      <c r="B35" s="2" t="s">
        <v>176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299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 t="s">
        <v>187</v>
      </c>
      <c r="B38" s="2" t="s">
        <v>137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321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G40" s="43"/>
      <c r="H40" s="32" t="s">
        <v>0</v>
      </c>
      <c r="I40" s="32" t="s">
        <v>0</v>
      </c>
      <c r="J40" s="1"/>
      <c r="K40" s="1"/>
    </row>
    <row r="41" spans="1:11" ht="12.75">
      <c r="A41" s="2"/>
      <c r="C41" s="1"/>
      <c r="D41" s="13"/>
      <c r="E41" s="13"/>
      <c r="F41" s="66" t="s">
        <v>0</v>
      </c>
      <c r="G41" s="72" t="s">
        <v>220</v>
      </c>
      <c r="H41" s="67" t="s">
        <v>85</v>
      </c>
      <c r="I41" s="13"/>
      <c r="J41" s="1"/>
      <c r="K41" s="1"/>
    </row>
    <row r="42" spans="1:11" ht="12.75">
      <c r="A42" s="2"/>
      <c r="C42" s="1"/>
      <c r="D42" s="13"/>
      <c r="E42" s="13"/>
      <c r="F42" s="68"/>
      <c r="G42" s="73" t="s">
        <v>164</v>
      </c>
      <c r="H42" s="69" t="s">
        <v>166</v>
      </c>
      <c r="I42" s="13"/>
      <c r="J42" s="1"/>
      <c r="K42" s="1"/>
    </row>
    <row r="43" spans="1:11" ht="12.75">
      <c r="A43" s="2"/>
      <c r="C43" s="1"/>
      <c r="D43" s="13"/>
      <c r="E43" s="13"/>
      <c r="F43" s="68" t="s">
        <v>158</v>
      </c>
      <c r="G43" s="73" t="s">
        <v>165</v>
      </c>
      <c r="H43" s="69" t="s">
        <v>167</v>
      </c>
      <c r="I43" s="13"/>
      <c r="J43" s="1"/>
      <c r="K43" s="1"/>
    </row>
    <row r="44" spans="1:11" ht="12.75">
      <c r="A44" s="2"/>
      <c r="B44" s="51" t="s">
        <v>162</v>
      </c>
      <c r="C44" s="1"/>
      <c r="D44" s="1"/>
      <c r="E44" s="1"/>
      <c r="F44" s="70" t="s">
        <v>6</v>
      </c>
      <c r="G44" s="74" t="s">
        <v>6</v>
      </c>
      <c r="H44" s="71" t="s">
        <v>6</v>
      </c>
      <c r="I44" s="13"/>
      <c r="J44" s="1"/>
      <c r="K44" s="1"/>
    </row>
    <row r="45" spans="1:11" ht="12.75">
      <c r="A45" s="2"/>
      <c r="B45" s="1" t="s">
        <v>160</v>
      </c>
      <c r="C45" s="1"/>
      <c r="D45" s="1"/>
      <c r="E45" s="1"/>
      <c r="F45" s="75">
        <v>45134</v>
      </c>
      <c r="G45" s="8">
        <v>-21</v>
      </c>
      <c r="H45" s="27">
        <v>35611</v>
      </c>
      <c r="I45" s="110"/>
      <c r="J45" s="1"/>
      <c r="K45" s="1"/>
    </row>
    <row r="46" spans="1:11" ht="12.75">
      <c r="A46" s="2"/>
      <c r="B46" s="1" t="s">
        <v>159</v>
      </c>
      <c r="C46" s="1"/>
      <c r="D46" s="1"/>
      <c r="E46" s="1"/>
      <c r="F46" s="75">
        <v>40499</v>
      </c>
      <c r="G46" s="8">
        <v>-578</v>
      </c>
      <c r="H46" s="27">
        <v>59346</v>
      </c>
      <c r="I46" s="110"/>
      <c r="J46" s="1"/>
      <c r="K46" s="1"/>
    </row>
    <row r="47" spans="1:11" ht="12.75">
      <c r="A47" s="2"/>
      <c r="B47" s="1" t="s">
        <v>153</v>
      </c>
      <c r="C47" s="1"/>
      <c r="D47" s="1"/>
      <c r="E47" s="1"/>
      <c r="F47" s="75">
        <v>14140</v>
      </c>
      <c r="G47" s="8">
        <v>444</v>
      </c>
      <c r="H47" s="27">
        <v>60220</v>
      </c>
      <c r="I47" s="110"/>
      <c r="J47" s="1"/>
      <c r="K47" s="1"/>
    </row>
    <row r="48" spans="1:11" ht="12.75">
      <c r="A48" s="2"/>
      <c r="B48" s="1" t="s">
        <v>161</v>
      </c>
      <c r="C48" s="1"/>
      <c r="D48" s="1"/>
      <c r="E48" s="1"/>
      <c r="F48" s="76">
        <v>240</v>
      </c>
      <c r="G48" s="9">
        <v>-3315</v>
      </c>
      <c r="H48" s="77">
        <v>5410</v>
      </c>
      <c r="I48" s="13"/>
      <c r="J48" s="1"/>
      <c r="K48" s="1"/>
    </row>
    <row r="49" spans="1:11" ht="12.75">
      <c r="A49" s="2"/>
      <c r="B49" s="1" t="s">
        <v>0</v>
      </c>
      <c r="C49" s="1"/>
      <c r="D49" s="1"/>
      <c r="E49" s="1"/>
      <c r="F49" s="75">
        <f>SUM(F45:F48)</f>
        <v>100013</v>
      </c>
      <c r="G49" s="8">
        <f>SUM(G45:G48)</f>
        <v>-3470</v>
      </c>
      <c r="H49" s="27">
        <f>SUM(H45:H48)</f>
        <v>160587</v>
      </c>
      <c r="I49" s="13"/>
      <c r="J49" s="1"/>
      <c r="K49" s="1"/>
    </row>
    <row r="50" spans="1:11" ht="12.75">
      <c r="A50" s="2"/>
      <c r="B50" s="1" t="s">
        <v>163</v>
      </c>
      <c r="C50" s="1"/>
      <c r="D50" s="13"/>
      <c r="E50" s="13"/>
      <c r="F50" s="75">
        <v>-4290</v>
      </c>
      <c r="G50" s="8">
        <v>0</v>
      </c>
      <c r="H50" s="27">
        <v>0</v>
      </c>
      <c r="I50" s="13"/>
      <c r="J50" s="1"/>
      <c r="K50" s="1"/>
    </row>
    <row r="51" spans="1:11" ht="12.75">
      <c r="A51" s="2"/>
      <c r="B51" s="1"/>
      <c r="C51" s="1"/>
      <c r="D51" s="13"/>
      <c r="E51" s="13"/>
      <c r="F51" s="78"/>
      <c r="G51" s="21"/>
      <c r="H51" s="79"/>
      <c r="I51" s="13"/>
      <c r="J51" s="1"/>
      <c r="K51" s="1"/>
    </row>
    <row r="52" spans="1:11" ht="13.5" thickBot="1">
      <c r="A52" s="2"/>
      <c r="B52" s="1" t="s">
        <v>283</v>
      </c>
      <c r="C52" s="1"/>
      <c r="D52" s="13"/>
      <c r="E52" s="13"/>
      <c r="F52" s="80">
        <f>+F49+F50</f>
        <v>95723</v>
      </c>
      <c r="G52" s="50">
        <f>+G49+G50</f>
        <v>-3470</v>
      </c>
      <c r="H52" s="81">
        <f>+H49+H50</f>
        <v>160587</v>
      </c>
      <c r="I52" s="110"/>
      <c r="J52" s="1"/>
      <c r="K52" s="1"/>
    </row>
    <row r="53" spans="1:11" ht="12.75">
      <c r="A53" s="2"/>
      <c r="B53" s="1"/>
      <c r="C53" s="1"/>
      <c r="D53" s="13"/>
      <c r="E53" s="13"/>
      <c r="F53" s="13"/>
      <c r="G53" s="13"/>
      <c r="H53" s="13"/>
      <c r="I53" s="13"/>
      <c r="J53" s="1"/>
      <c r="K53" s="1"/>
    </row>
    <row r="54" spans="1:11" ht="12.75">
      <c r="A54" s="2" t="s">
        <v>188</v>
      </c>
      <c r="B54" s="2" t="s">
        <v>177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2"/>
      <c r="B55" s="1" t="s">
        <v>239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 t="s">
        <v>243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2" t="s">
        <v>189</v>
      </c>
      <c r="B58" s="2" t="s">
        <v>144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 t="s">
        <v>300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 t="s">
        <v>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 t="s">
        <v>190</v>
      </c>
      <c r="B61" s="2" t="s">
        <v>121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 t="s">
        <v>216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 t="s">
        <v>0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 t="s">
        <v>191</v>
      </c>
      <c r="B64" s="2" t="s">
        <v>134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 t="s">
        <v>246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">
        <v>245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 t="s">
        <v>192</v>
      </c>
      <c r="B69" s="2" t="s">
        <v>257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2" t="s">
        <v>256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 t="s">
        <v>193</v>
      </c>
      <c r="B72" s="2" t="s">
        <v>118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C73" s="1"/>
      <c r="D73" s="1"/>
      <c r="E73" s="1"/>
      <c r="F73" s="82">
        <v>2005</v>
      </c>
      <c r="G73" s="82">
        <v>2004</v>
      </c>
      <c r="H73" s="1"/>
      <c r="I73" s="1"/>
      <c r="J73" s="1"/>
      <c r="K73" s="1"/>
    </row>
    <row r="74" spans="1:11" ht="12.75">
      <c r="A74" s="2"/>
      <c r="C74" s="1"/>
      <c r="D74" s="1"/>
      <c r="E74" s="1"/>
      <c r="F74" s="74" t="s">
        <v>6</v>
      </c>
      <c r="G74" s="74" t="s">
        <v>6</v>
      </c>
      <c r="H74" s="1"/>
      <c r="I74" s="1"/>
      <c r="J74" s="1"/>
      <c r="K74" s="1"/>
    </row>
    <row r="75" spans="1:11" ht="12.75">
      <c r="A75" s="2"/>
      <c r="B75" s="1" t="s">
        <v>333</v>
      </c>
      <c r="C75" s="1"/>
      <c r="D75" s="1"/>
      <c r="E75" s="1"/>
      <c r="F75" s="8">
        <v>116</v>
      </c>
      <c r="G75" s="8">
        <v>141</v>
      </c>
      <c r="H75" s="1"/>
      <c r="I75" s="1"/>
      <c r="J75" s="1"/>
      <c r="K75" s="1"/>
    </row>
    <row r="76" spans="1:11" ht="12.75">
      <c r="A76" s="2"/>
      <c r="B76" s="1" t="s">
        <v>334</v>
      </c>
      <c r="C76" s="1"/>
      <c r="D76" s="1"/>
      <c r="E76" s="1"/>
      <c r="F76" s="8">
        <v>11</v>
      </c>
      <c r="G76" s="8">
        <v>161</v>
      </c>
      <c r="H76" s="1"/>
      <c r="I76" s="1"/>
      <c r="J76" s="1"/>
      <c r="K76" s="1"/>
    </row>
    <row r="77" spans="1:11" ht="12.75">
      <c r="A77" s="2"/>
      <c r="B77" s="1" t="s">
        <v>322</v>
      </c>
      <c r="C77" s="1"/>
      <c r="D77" s="1"/>
      <c r="E77" s="1"/>
      <c r="F77" s="8">
        <v>59</v>
      </c>
      <c r="G77" s="8">
        <v>54</v>
      </c>
      <c r="H77" s="1"/>
      <c r="I77" s="1"/>
      <c r="J77" s="1"/>
      <c r="K77" s="1"/>
    </row>
    <row r="78" spans="1:11" ht="12.75">
      <c r="A78" s="2"/>
      <c r="B78" s="1" t="s">
        <v>213</v>
      </c>
      <c r="C78" s="1"/>
      <c r="D78" s="1"/>
      <c r="E78" s="1"/>
      <c r="F78" s="8">
        <v>-263</v>
      </c>
      <c r="G78" s="8">
        <v>3734</v>
      </c>
      <c r="H78" s="1"/>
      <c r="I78" s="1"/>
      <c r="J78" s="1"/>
      <c r="K78" s="1"/>
    </row>
    <row r="79" spans="1:11" ht="12.75">
      <c r="A79" s="2"/>
      <c r="B79" s="2"/>
      <c r="C79" s="1"/>
      <c r="D79" s="1"/>
      <c r="E79" s="1"/>
      <c r="F79" s="21"/>
      <c r="G79" s="21"/>
      <c r="H79" s="1"/>
      <c r="I79" s="1"/>
      <c r="J79" s="1"/>
      <c r="K79" s="1"/>
    </row>
    <row r="80" spans="1:11" ht="12.75">
      <c r="A80" s="2"/>
      <c r="B80" s="1" t="s">
        <v>283</v>
      </c>
      <c r="C80" s="1"/>
      <c r="D80" s="1"/>
      <c r="E80" s="1"/>
      <c r="F80" s="9">
        <f>SUM(F75:F78)</f>
        <v>-77</v>
      </c>
      <c r="G80" s="9">
        <f>SUM(G75:G78)</f>
        <v>4090</v>
      </c>
      <c r="H80" s="1"/>
      <c r="I80" s="1"/>
      <c r="J80" s="1"/>
      <c r="K80" s="1"/>
    </row>
    <row r="81" spans="1:11" ht="12.75">
      <c r="A81" s="2"/>
      <c r="B81" s="2"/>
      <c r="C81" s="1"/>
      <c r="D81" s="1"/>
      <c r="E81" s="1"/>
      <c r="F81" s="13"/>
      <c r="G81" s="13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194</v>
      </c>
      <c r="B83" s="2" t="s">
        <v>119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 t="s">
        <v>292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195</v>
      </c>
      <c r="B86" s="2" t="s">
        <v>120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 t="s">
        <v>293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196</v>
      </c>
      <c r="B89" s="2" t="s">
        <v>122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 t="s">
        <v>388</v>
      </c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 t="s">
        <v>389</v>
      </c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 t="s">
        <v>390</v>
      </c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 t="s">
        <v>391</v>
      </c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 t="s">
        <v>392</v>
      </c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1" t="s">
        <v>393</v>
      </c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 t="s">
        <v>394</v>
      </c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1" t="s">
        <v>399</v>
      </c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 t="s">
        <v>400</v>
      </c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1" t="s">
        <v>401</v>
      </c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 t="s">
        <v>395</v>
      </c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 t="s">
        <v>396</v>
      </c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 t="s">
        <v>397</v>
      </c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1" t="s">
        <v>398</v>
      </c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 t="s">
        <v>402</v>
      </c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47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 t="s">
        <v>197</v>
      </c>
      <c r="B110" s="2" t="s">
        <v>124</v>
      </c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1" t="s">
        <v>323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"/>
      <c r="C112" s="1"/>
      <c r="F112" s="84" t="s">
        <v>125</v>
      </c>
      <c r="G112" s="82" t="s">
        <v>126</v>
      </c>
      <c r="H112" s="85" t="s">
        <v>85</v>
      </c>
      <c r="I112" s="1"/>
      <c r="J112" s="1"/>
      <c r="K112" s="1"/>
    </row>
    <row r="113" spans="1:11" ht="12.75">
      <c r="A113" s="2"/>
      <c r="E113" s="32"/>
      <c r="F113" s="70" t="s">
        <v>6</v>
      </c>
      <c r="G113" s="74" t="s">
        <v>6</v>
      </c>
      <c r="H113" s="71" t="s">
        <v>6</v>
      </c>
      <c r="I113" s="1"/>
      <c r="J113" s="1"/>
      <c r="K113" s="1"/>
    </row>
    <row r="114" spans="1:11" ht="12.75">
      <c r="A114" s="2"/>
      <c r="B114" s="35" t="s">
        <v>127</v>
      </c>
      <c r="C114" s="35"/>
      <c r="D114" s="36"/>
      <c r="E114" s="32"/>
      <c r="F114" s="86"/>
      <c r="G114" s="83"/>
      <c r="H114" s="88"/>
      <c r="I114" s="1"/>
      <c r="J114" s="1"/>
      <c r="K114" s="1"/>
    </row>
    <row r="115" spans="1:11" ht="12.75">
      <c r="A115" s="2"/>
      <c r="B115" s="1" t="s">
        <v>128</v>
      </c>
      <c r="C115" s="1"/>
      <c r="D115" s="32"/>
      <c r="E115" s="32"/>
      <c r="F115" s="89">
        <v>328</v>
      </c>
      <c r="G115" s="93">
        <v>0</v>
      </c>
      <c r="H115" s="90">
        <f>+F115+G115</f>
        <v>328</v>
      </c>
      <c r="I115" s="1"/>
      <c r="J115" s="1"/>
      <c r="K115" s="1"/>
    </row>
    <row r="116" spans="1:11" ht="12.75">
      <c r="A116" s="2"/>
      <c r="B116" s="1" t="s">
        <v>297</v>
      </c>
      <c r="C116" s="1"/>
      <c r="D116" s="32"/>
      <c r="E116" s="32"/>
      <c r="F116" s="89">
        <v>63</v>
      </c>
      <c r="G116" s="93">
        <v>0</v>
      </c>
      <c r="H116" s="90">
        <f>+F116</f>
        <v>63</v>
      </c>
      <c r="I116" s="1"/>
      <c r="J116" s="1"/>
      <c r="K116" s="1"/>
    </row>
    <row r="117" spans="1:11" ht="12.75">
      <c r="A117" s="2"/>
      <c r="B117" s="1" t="s">
        <v>129</v>
      </c>
      <c r="C117" s="1"/>
      <c r="D117" s="32"/>
      <c r="E117" s="32"/>
      <c r="F117" s="89">
        <v>11928</v>
      </c>
      <c r="G117" s="93">
        <v>0</v>
      </c>
      <c r="H117" s="90">
        <f>+F117+G117</f>
        <v>11928</v>
      </c>
      <c r="I117" s="1"/>
      <c r="J117" s="1"/>
      <c r="K117" s="1"/>
    </row>
    <row r="118" spans="1:11" ht="12.75">
      <c r="A118" s="2"/>
      <c r="B118" s="1" t="s">
        <v>130</v>
      </c>
      <c r="C118" s="1"/>
      <c r="D118" s="32"/>
      <c r="E118" s="32"/>
      <c r="F118" s="91">
        <v>58</v>
      </c>
      <c r="G118" s="94">
        <v>0</v>
      </c>
      <c r="H118" s="90">
        <f>+F118+G118</f>
        <v>58</v>
      </c>
      <c r="I118" s="1"/>
      <c r="J118" s="1"/>
      <c r="K118" s="1"/>
    </row>
    <row r="119" spans="1:11" ht="12.75">
      <c r="A119" s="2"/>
      <c r="B119" s="1" t="s">
        <v>0</v>
      </c>
      <c r="C119" s="1"/>
      <c r="D119" s="32"/>
      <c r="E119" s="32"/>
      <c r="F119" s="91">
        <f>SUM(F115:F118)</f>
        <v>12377</v>
      </c>
      <c r="G119" s="94">
        <f>SUM(G115:G118)</f>
        <v>0</v>
      </c>
      <c r="H119" s="92">
        <f>SUM(H115:H118)</f>
        <v>12377</v>
      </c>
      <c r="I119" s="1"/>
      <c r="J119" s="1"/>
      <c r="K119" s="1"/>
    </row>
    <row r="120" spans="1:11" ht="12.75">
      <c r="A120" s="2"/>
      <c r="B120" s="1"/>
      <c r="C120" s="1"/>
      <c r="D120" s="32"/>
      <c r="E120" s="32"/>
      <c r="F120" s="37" t="s">
        <v>0</v>
      </c>
      <c r="G120" s="1"/>
      <c r="H120" s="1"/>
      <c r="I120" s="1"/>
      <c r="J120" s="1"/>
      <c r="K120" s="1"/>
    </row>
    <row r="121" spans="1:11" ht="12.75">
      <c r="A121" s="51"/>
      <c r="B121" s="35" t="s">
        <v>131</v>
      </c>
      <c r="C121" s="35"/>
      <c r="D121" s="36"/>
      <c r="E121" s="32"/>
      <c r="F121" s="37"/>
      <c r="G121" s="1"/>
      <c r="H121" s="1"/>
      <c r="I121" s="1"/>
      <c r="J121" s="1"/>
      <c r="K121" s="1"/>
    </row>
    <row r="122" spans="1:11" ht="12.75">
      <c r="A122" s="51"/>
      <c r="B122" s="1" t="s">
        <v>132</v>
      </c>
      <c r="C122" s="1"/>
      <c r="D122" s="32"/>
      <c r="E122" s="32"/>
      <c r="F122" s="72">
        <v>207</v>
      </c>
      <c r="G122" s="21">
        <v>0</v>
      </c>
      <c r="H122" s="96">
        <f>+F122+G122</f>
        <v>207</v>
      </c>
      <c r="I122" s="1"/>
      <c r="J122" s="1"/>
      <c r="K122" s="1"/>
    </row>
    <row r="123" spans="1:11" ht="12.75">
      <c r="A123" s="2"/>
      <c r="B123" s="1" t="s">
        <v>128</v>
      </c>
      <c r="C123" s="1"/>
      <c r="D123" s="32"/>
      <c r="E123" s="32"/>
      <c r="F123" s="94">
        <v>51</v>
      </c>
      <c r="G123" s="9"/>
      <c r="H123" s="90">
        <f>+F123+G123</f>
        <v>51</v>
      </c>
      <c r="I123" s="1"/>
      <c r="J123" s="1"/>
      <c r="K123" s="1"/>
    </row>
    <row r="124" spans="1:11" ht="12.75">
      <c r="A124" s="2"/>
      <c r="B124" s="1" t="s">
        <v>0</v>
      </c>
      <c r="C124" s="1"/>
      <c r="D124" s="32"/>
      <c r="E124" s="32"/>
      <c r="F124" s="95">
        <f>+F122+F123</f>
        <v>258</v>
      </c>
      <c r="G124" s="95">
        <f>+G122+G123</f>
        <v>0</v>
      </c>
      <c r="H124" s="92">
        <f>+H122+H123</f>
        <v>258</v>
      </c>
      <c r="I124" s="1"/>
      <c r="J124" s="1"/>
      <c r="K124" s="1"/>
    </row>
    <row r="125" spans="1:11" ht="12.75">
      <c r="A125" s="2"/>
      <c r="B125" s="1"/>
      <c r="C125" s="1"/>
      <c r="D125" s="32"/>
      <c r="E125" s="32"/>
      <c r="F125" s="38"/>
      <c r="G125" s="38"/>
      <c r="H125" s="38"/>
      <c r="I125" s="1"/>
      <c r="J125" s="1"/>
      <c r="K125" s="1"/>
    </row>
    <row r="126" spans="1:11" ht="13.5" thickBot="1">
      <c r="A126" s="2"/>
      <c r="B126" s="1" t="s">
        <v>133</v>
      </c>
      <c r="C126" s="1"/>
      <c r="D126" s="32"/>
      <c r="E126" s="32"/>
      <c r="F126" s="39">
        <f>+F119+F124</f>
        <v>12635</v>
      </c>
      <c r="G126" s="39">
        <f>+G119+G124</f>
        <v>0</v>
      </c>
      <c r="H126" s="39">
        <f>+H119+H124</f>
        <v>12635</v>
      </c>
      <c r="I126" s="1"/>
      <c r="J126" s="1"/>
      <c r="K126" s="1"/>
    </row>
    <row r="127" spans="1:11" ht="12.75">
      <c r="A127" s="2"/>
      <c r="B127" s="1"/>
      <c r="C127" s="1"/>
      <c r="F127" s="13"/>
      <c r="G127" s="1"/>
      <c r="H127" s="1"/>
      <c r="I127" s="1"/>
      <c r="J127" s="1"/>
      <c r="K127" s="1"/>
    </row>
    <row r="128" spans="1:11" ht="12.75">
      <c r="A128" s="2" t="s">
        <v>198</v>
      </c>
      <c r="B128" s="2" t="s">
        <v>135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1" t="s">
        <v>136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109" customFormat="1" ht="12.75">
      <c r="A131" s="46" t="s">
        <v>199</v>
      </c>
      <c r="B131" s="46" t="s">
        <v>303</v>
      </c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.75">
      <c r="A132" s="108"/>
      <c r="B132" s="40" t="s">
        <v>324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08"/>
      <c r="B133" s="4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06" t="s">
        <v>285</v>
      </c>
      <c r="B134" s="1" t="s">
        <v>247</v>
      </c>
      <c r="C134" s="1"/>
      <c r="D134" s="1"/>
      <c r="E134" s="1"/>
      <c r="F134" s="1"/>
      <c r="G134" s="1"/>
      <c r="H134" s="1"/>
      <c r="I134" s="1"/>
      <c r="K134" s="1"/>
    </row>
    <row r="135" spans="1:11" ht="12.75">
      <c r="A135" s="2"/>
      <c r="B135" s="1" t="s">
        <v>248</v>
      </c>
      <c r="C135" s="1"/>
      <c r="D135" s="1"/>
      <c r="E135" s="1"/>
      <c r="F135" s="1"/>
      <c r="G135" s="1"/>
      <c r="H135" s="1"/>
      <c r="I135" s="1"/>
      <c r="K135" s="1"/>
    </row>
    <row r="136" spans="1:11" ht="12.75">
      <c r="A136" s="2"/>
      <c r="B136" s="1" t="s">
        <v>380</v>
      </c>
      <c r="C136" s="1"/>
      <c r="D136" s="1"/>
      <c r="E136" s="1"/>
      <c r="F136" s="1"/>
      <c r="G136" s="1"/>
      <c r="H136" s="1"/>
      <c r="I136" s="1"/>
      <c r="K136" s="1"/>
    </row>
    <row r="137" spans="1:11" ht="12.75">
      <c r="A137" s="2"/>
      <c r="B137" s="1" t="s">
        <v>381</v>
      </c>
      <c r="C137" s="1"/>
      <c r="D137" s="1"/>
      <c r="E137" s="1"/>
      <c r="F137" s="1"/>
      <c r="G137" s="1"/>
      <c r="H137" s="1"/>
      <c r="I137" s="1"/>
      <c r="K137" s="1"/>
    </row>
    <row r="138" spans="1:11" ht="12.75">
      <c r="A138" s="2"/>
      <c r="B138" s="1" t="s">
        <v>382</v>
      </c>
      <c r="C138" s="1"/>
      <c r="D138" s="1"/>
      <c r="E138" s="1"/>
      <c r="F138" s="1"/>
      <c r="G138" s="1"/>
      <c r="H138" s="1"/>
      <c r="I138" s="1"/>
      <c r="K138" s="1"/>
    </row>
    <row r="139" spans="1:11" ht="12.75">
      <c r="A139" s="2"/>
      <c r="B139" s="1" t="s">
        <v>383</v>
      </c>
      <c r="C139" s="1"/>
      <c r="D139" s="1"/>
      <c r="E139" s="1"/>
      <c r="F139" s="1"/>
      <c r="G139" s="1"/>
      <c r="H139" s="1"/>
      <c r="I139" s="1"/>
      <c r="K139" s="1"/>
    </row>
    <row r="140" spans="1:11" ht="12.75">
      <c r="A140" s="2"/>
      <c r="B140" s="1"/>
      <c r="C140" s="1"/>
      <c r="D140" s="1"/>
      <c r="E140" s="1"/>
      <c r="F140" s="1"/>
      <c r="G140" s="1"/>
      <c r="H140" s="1"/>
      <c r="I140" s="1"/>
      <c r="K140" s="1"/>
    </row>
    <row r="141" spans="1:11" ht="12.75">
      <c r="A141" s="106" t="s">
        <v>286</v>
      </c>
      <c r="B141" s="1" t="s">
        <v>287</v>
      </c>
      <c r="C141" s="1"/>
      <c r="D141" s="1"/>
      <c r="E141" s="1"/>
      <c r="F141" s="1"/>
      <c r="G141" s="1"/>
      <c r="H141" s="1"/>
      <c r="I141" s="1"/>
      <c r="K141" s="1"/>
    </row>
    <row r="142" spans="1:11" ht="12.75">
      <c r="A142" s="2"/>
      <c r="B142" s="1" t="s">
        <v>290</v>
      </c>
      <c r="C142" s="1"/>
      <c r="D142" s="1"/>
      <c r="E142" s="1"/>
      <c r="F142" s="1"/>
      <c r="G142" s="1"/>
      <c r="H142" s="1"/>
      <c r="I142" s="1"/>
      <c r="K142" s="1"/>
    </row>
    <row r="143" spans="1:11" ht="12.75">
      <c r="A143" s="2"/>
      <c r="B143" s="1" t="s">
        <v>288</v>
      </c>
      <c r="C143" s="1"/>
      <c r="D143" s="1"/>
      <c r="E143" s="1"/>
      <c r="F143" s="1"/>
      <c r="G143" s="1"/>
      <c r="H143" s="1"/>
      <c r="I143" s="1"/>
      <c r="K143" s="1"/>
    </row>
    <row r="144" spans="1:11" ht="12.75">
      <c r="A144" s="2"/>
      <c r="B144" s="1" t="s">
        <v>291</v>
      </c>
      <c r="C144" s="1"/>
      <c r="D144" s="1"/>
      <c r="E144" s="1"/>
      <c r="F144" s="1"/>
      <c r="G144" s="1"/>
      <c r="H144" s="1"/>
      <c r="I144" s="1"/>
      <c r="K144" s="1"/>
    </row>
    <row r="145" spans="1:11" ht="12.75">
      <c r="A145" s="2"/>
      <c r="B145" s="1" t="s">
        <v>289</v>
      </c>
      <c r="C145" s="1"/>
      <c r="D145" s="1"/>
      <c r="E145" s="1"/>
      <c r="F145" s="1"/>
      <c r="G145" s="1"/>
      <c r="H145" s="1"/>
      <c r="I145" s="1"/>
      <c r="K145" s="1"/>
    </row>
    <row r="146" spans="1:11" ht="12.75">
      <c r="A146" s="2"/>
      <c r="B146" s="1" t="s">
        <v>385</v>
      </c>
      <c r="C146" s="1"/>
      <c r="D146" s="1"/>
      <c r="E146" s="1"/>
      <c r="F146" s="1"/>
      <c r="G146" s="1"/>
      <c r="H146" s="1"/>
      <c r="I146" s="1"/>
      <c r="K146" s="1"/>
    </row>
    <row r="147" spans="1:11" ht="12.75">
      <c r="A147" s="2"/>
      <c r="B147" s="1" t="s">
        <v>386</v>
      </c>
      <c r="C147" s="1"/>
      <c r="D147" s="1"/>
      <c r="E147" s="1"/>
      <c r="F147" s="1"/>
      <c r="G147" s="1"/>
      <c r="H147" s="1"/>
      <c r="I147" s="1"/>
      <c r="K147" s="1"/>
    </row>
    <row r="148" spans="1:11" ht="12.75">
      <c r="A148" s="2"/>
      <c r="B148" s="1"/>
      <c r="C148" s="1"/>
      <c r="D148" s="1"/>
      <c r="E148" s="1"/>
      <c r="F148" s="1"/>
      <c r="G148" s="1"/>
      <c r="H148" s="1"/>
      <c r="I148" s="1"/>
      <c r="K148" s="1"/>
    </row>
    <row r="149" spans="1:11" ht="12.75">
      <c r="A149" s="106" t="s">
        <v>358</v>
      </c>
      <c r="B149" s="1" t="s">
        <v>359</v>
      </c>
      <c r="C149" s="1"/>
      <c r="D149" s="1"/>
      <c r="E149" s="1"/>
      <c r="F149" s="1"/>
      <c r="G149" s="1"/>
      <c r="H149" s="1"/>
      <c r="I149" s="1"/>
      <c r="K149" s="1"/>
    </row>
    <row r="150" spans="1:11" ht="12.75">
      <c r="A150" s="106"/>
      <c r="B150" s="1" t="s">
        <v>403</v>
      </c>
      <c r="C150" s="1"/>
      <c r="D150" s="1"/>
      <c r="E150" s="1"/>
      <c r="F150" s="1"/>
      <c r="G150" s="1"/>
      <c r="H150" s="1"/>
      <c r="I150" s="1"/>
      <c r="K150" s="1"/>
    </row>
    <row r="151" spans="1:11" ht="12.75">
      <c r="A151" s="106"/>
      <c r="B151" s="1" t="s">
        <v>360</v>
      </c>
      <c r="C151" s="1"/>
      <c r="D151" s="1"/>
      <c r="E151" s="1"/>
      <c r="F151" s="1"/>
      <c r="G151" s="1"/>
      <c r="H151" s="1"/>
      <c r="I151" s="1"/>
      <c r="K151" s="1"/>
    </row>
    <row r="152" spans="1:11" ht="12.75">
      <c r="A152" s="106"/>
      <c r="B152" s="1" t="s">
        <v>361</v>
      </c>
      <c r="C152" s="1"/>
      <c r="D152" s="1"/>
      <c r="E152" s="1"/>
      <c r="F152" s="1"/>
      <c r="G152" s="1"/>
      <c r="H152" s="1"/>
      <c r="I152" s="1"/>
      <c r="K152" s="1"/>
    </row>
    <row r="153" spans="1:11" ht="12.75">
      <c r="A153" s="106"/>
      <c r="B153" s="1" t="s">
        <v>362</v>
      </c>
      <c r="C153" s="1"/>
      <c r="D153" s="1"/>
      <c r="E153" s="1"/>
      <c r="F153" s="1"/>
      <c r="G153" s="1"/>
      <c r="H153" s="1"/>
      <c r="I153" s="1"/>
      <c r="K153" s="1"/>
    </row>
    <row r="154" spans="1:11" ht="12.75">
      <c r="A154" s="106"/>
      <c r="B154" s="1" t="s">
        <v>387</v>
      </c>
      <c r="C154" s="1"/>
      <c r="D154" s="1"/>
      <c r="E154" s="1"/>
      <c r="F154" s="1"/>
      <c r="G154" s="1"/>
      <c r="H154" s="1"/>
      <c r="I154" s="1"/>
      <c r="K154" s="1"/>
    </row>
    <row r="155" spans="1:11" ht="12.75">
      <c r="A155" s="106"/>
      <c r="B155" s="1"/>
      <c r="C155" s="1"/>
      <c r="D155" s="1"/>
      <c r="E155" s="1"/>
      <c r="F155" s="1"/>
      <c r="G155" s="1"/>
      <c r="H155" s="1"/>
      <c r="I155" s="1"/>
      <c r="K155" s="1"/>
    </row>
    <row r="156" spans="1:11" ht="12.75">
      <c r="A156" s="106" t="s">
        <v>363</v>
      </c>
      <c r="B156" s="1" t="s">
        <v>364</v>
      </c>
      <c r="C156" s="1"/>
      <c r="D156" s="1"/>
      <c r="E156" s="1"/>
      <c r="F156" s="1"/>
      <c r="G156" s="1"/>
      <c r="H156" s="1"/>
      <c r="I156" s="1"/>
      <c r="K156" s="1"/>
    </row>
    <row r="157" spans="1:11" ht="12.75">
      <c r="A157" s="106"/>
      <c r="B157" s="1" t="s">
        <v>365</v>
      </c>
      <c r="C157" s="1"/>
      <c r="D157" s="1"/>
      <c r="E157" s="1"/>
      <c r="F157" s="1"/>
      <c r="G157" s="1"/>
      <c r="H157" s="1"/>
      <c r="I157" s="1"/>
      <c r="K157" s="1"/>
    </row>
    <row r="158" spans="1:11" ht="12.75">
      <c r="A158" s="2"/>
      <c r="B158" s="1" t="s">
        <v>366</v>
      </c>
      <c r="C158" s="1"/>
      <c r="D158" s="1"/>
      <c r="E158" s="1"/>
      <c r="F158" s="1"/>
      <c r="G158" s="1"/>
      <c r="H158" s="1"/>
      <c r="I158" s="1"/>
      <c r="K158" s="1"/>
    </row>
    <row r="159" spans="1:11" ht="12.75">
      <c r="A159" s="2"/>
      <c r="B159" s="1"/>
      <c r="C159" s="1"/>
      <c r="D159" s="1"/>
      <c r="E159" s="1"/>
      <c r="F159" s="1"/>
      <c r="G159" s="1"/>
      <c r="H159" s="1"/>
      <c r="I159" s="1"/>
      <c r="K159" s="1"/>
    </row>
    <row r="160" spans="1:11" ht="12.75">
      <c r="A160" s="2"/>
      <c r="B160" s="1" t="s">
        <v>367</v>
      </c>
      <c r="C160" s="1" t="s">
        <v>368</v>
      </c>
      <c r="D160" s="1"/>
      <c r="E160" s="1"/>
      <c r="F160" s="1"/>
      <c r="G160" s="1"/>
      <c r="H160" s="1"/>
      <c r="I160" s="1"/>
      <c r="K160" s="1"/>
    </row>
    <row r="161" spans="1:11" ht="12.75">
      <c r="A161" s="2"/>
      <c r="B161" s="1"/>
      <c r="C161" s="1" t="s">
        <v>369</v>
      </c>
      <c r="D161" s="1"/>
      <c r="E161" s="1"/>
      <c r="F161" s="1"/>
      <c r="G161" s="1"/>
      <c r="H161" s="1"/>
      <c r="I161" s="1"/>
      <c r="K161" s="1"/>
    </row>
    <row r="162" spans="1:11" ht="12.75">
      <c r="A162" s="2"/>
      <c r="B162" s="1"/>
      <c r="C162" s="1"/>
      <c r="D162" s="1"/>
      <c r="E162" s="1"/>
      <c r="F162" s="1"/>
      <c r="G162" s="1"/>
      <c r="H162" s="1"/>
      <c r="I162" s="1"/>
      <c r="K162" s="1"/>
    </row>
    <row r="163" spans="1:11" ht="12.75">
      <c r="A163" s="2"/>
      <c r="B163" s="1" t="s">
        <v>370</v>
      </c>
      <c r="C163" s="1" t="s">
        <v>371</v>
      </c>
      <c r="D163" s="1"/>
      <c r="E163" s="1"/>
      <c r="F163" s="1"/>
      <c r="G163" s="1"/>
      <c r="H163" s="1"/>
      <c r="I163" s="1"/>
      <c r="K163" s="1"/>
    </row>
    <row r="164" spans="1:11" ht="12.75">
      <c r="A164" s="2"/>
      <c r="B164" s="1"/>
      <c r="C164" s="1"/>
      <c r="D164" s="1"/>
      <c r="E164" s="1"/>
      <c r="F164" s="1"/>
      <c r="G164" s="1"/>
      <c r="H164" s="1"/>
      <c r="I164" s="1"/>
      <c r="K164" s="1"/>
    </row>
    <row r="165" spans="1:11" ht="12.75">
      <c r="A165" s="2"/>
      <c r="B165" s="1" t="s">
        <v>372</v>
      </c>
      <c r="C165" s="1" t="s">
        <v>373</v>
      </c>
      <c r="D165" s="1"/>
      <c r="E165" s="1"/>
      <c r="F165" s="1"/>
      <c r="G165" s="1"/>
      <c r="H165" s="1"/>
      <c r="I165" s="1"/>
      <c r="K165" s="1"/>
    </row>
    <row r="166" spans="1:11" ht="12.75">
      <c r="A166" s="2"/>
      <c r="B166" s="1"/>
      <c r="C166" s="1" t="s">
        <v>374</v>
      </c>
      <c r="D166" s="1"/>
      <c r="E166" s="1"/>
      <c r="F166" s="1"/>
      <c r="G166" s="1"/>
      <c r="H166" s="1"/>
      <c r="I166" s="1"/>
      <c r="K166" s="1"/>
    </row>
    <row r="167" spans="1:11" ht="12.75">
      <c r="A167" s="2"/>
      <c r="B167" s="1"/>
      <c r="C167" s="1"/>
      <c r="D167" s="1"/>
      <c r="E167" s="1"/>
      <c r="F167" s="1"/>
      <c r="G167" s="1"/>
      <c r="H167" s="1"/>
      <c r="I167" s="1"/>
      <c r="K167" s="1"/>
    </row>
    <row r="168" spans="1:11" ht="12.75">
      <c r="A168" s="2"/>
      <c r="B168" s="1" t="s">
        <v>375</v>
      </c>
      <c r="C168" s="1" t="s">
        <v>376</v>
      </c>
      <c r="D168" s="1"/>
      <c r="E168" s="1"/>
      <c r="F168" s="1"/>
      <c r="G168" s="1"/>
      <c r="H168" s="1"/>
      <c r="I168" s="1"/>
      <c r="K168" s="1"/>
    </row>
    <row r="169" spans="1:11" ht="12.75">
      <c r="A169" s="2"/>
      <c r="B169" s="1"/>
      <c r="C169" s="1"/>
      <c r="D169" s="1"/>
      <c r="E169" s="1"/>
      <c r="F169" s="1"/>
      <c r="G169" s="1"/>
      <c r="H169" s="1"/>
      <c r="I169" s="1"/>
      <c r="K169" s="1"/>
    </row>
    <row r="170" spans="1:11" ht="12.75">
      <c r="A170" s="2"/>
      <c r="B170" s="1" t="s">
        <v>377</v>
      </c>
      <c r="C170" s="1" t="s">
        <v>378</v>
      </c>
      <c r="D170" s="1"/>
      <c r="E170" s="1"/>
      <c r="F170" s="1"/>
      <c r="G170" s="1"/>
      <c r="H170" s="1"/>
      <c r="I170" s="1"/>
      <c r="K170" s="1"/>
    </row>
    <row r="171" spans="1:11" ht="12.75">
      <c r="A171" s="2"/>
      <c r="B171" s="1"/>
      <c r="C171" s="1"/>
      <c r="D171" s="1"/>
      <c r="E171" s="1"/>
      <c r="F171" s="1"/>
      <c r="G171" s="1"/>
      <c r="H171" s="1"/>
      <c r="I171" s="1"/>
      <c r="K171" s="1"/>
    </row>
    <row r="172" spans="1:11" ht="12.75">
      <c r="A172" s="2"/>
      <c r="B172" s="1" t="s">
        <v>379</v>
      </c>
      <c r="C172" s="1"/>
      <c r="D172" s="1"/>
      <c r="E172" s="1"/>
      <c r="F172" s="1"/>
      <c r="G172" s="1"/>
      <c r="H172" s="1"/>
      <c r="I172" s="1"/>
      <c r="K172" s="1"/>
    </row>
    <row r="173" spans="1:11" ht="12.75">
      <c r="A173" s="2"/>
      <c r="B173" s="1" t="s">
        <v>404</v>
      </c>
      <c r="C173" s="1"/>
      <c r="D173" s="1"/>
      <c r="E173" s="1"/>
      <c r="F173" s="1"/>
      <c r="G173" s="1"/>
      <c r="H173" s="1"/>
      <c r="I173" s="1"/>
      <c r="K173" s="1"/>
    </row>
    <row r="174" spans="1:11" ht="12.75">
      <c r="A174" s="2"/>
      <c r="B174" s="1"/>
      <c r="C174" s="1"/>
      <c r="D174" s="1"/>
      <c r="E174" s="1"/>
      <c r="F174" s="1"/>
      <c r="G174" s="1"/>
      <c r="H174" s="1"/>
      <c r="I174" s="1"/>
      <c r="K174" s="1"/>
    </row>
    <row r="175" spans="1:11" ht="12.75">
      <c r="A175" s="2"/>
      <c r="B175" s="42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 t="s">
        <v>200</v>
      </c>
      <c r="B176" s="2" t="s">
        <v>138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2" t="s">
        <v>139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/>
      <c r="C178" s="1"/>
      <c r="D178" s="1"/>
      <c r="E178" s="1"/>
      <c r="F178" s="84" t="s">
        <v>4</v>
      </c>
      <c r="G178" s="82" t="s">
        <v>35</v>
      </c>
      <c r="H178" s="97"/>
      <c r="I178" s="6"/>
      <c r="J178" s="1"/>
      <c r="K178" s="1"/>
    </row>
    <row r="179" spans="1:11" ht="12.75">
      <c r="A179" s="2"/>
      <c r="B179" s="1"/>
      <c r="C179" s="1"/>
      <c r="D179" s="1"/>
      <c r="E179" s="1"/>
      <c r="F179" s="86" t="s">
        <v>3</v>
      </c>
      <c r="G179" s="83" t="s">
        <v>3</v>
      </c>
      <c r="H179" s="88" t="s">
        <v>140</v>
      </c>
      <c r="I179" s="58"/>
      <c r="J179" s="1"/>
      <c r="K179" s="1"/>
    </row>
    <row r="180" spans="1:11" ht="12.75">
      <c r="A180" s="2"/>
      <c r="B180" s="1"/>
      <c r="C180" s="1"/>
      <c r="D180" s="1"/>
      <c r="E180" s="1"/>
      <c r="F180" s="98">
        <v>38717</v>
      </c>
      <c r="G180" s="104">
        <v>38625</v>
      </c>
      <c r="H180" s="88" t="s">
        <v>141</v>
      </c>
      <c r="I180" s="58"/>
      <c r="J180" s="1"/>
      <c r="K180" s="1"/>
    </row>
    <row r="181" spans="1:11" ht="12.75">
      <c r="A181" s="2"/>
      <c r="B181" s="1"/>
      <c r="C181" s="1"/>
      <c r="D181" s="1"/>
      <c r="E181" s="1"/>
      <c r="F181" s="70" t="s">
        <v>6</v>
      </c>
      <c r="G181" s="74" t="s">
        <v>6</v>
      </c>
      <c r="H181" s="71" t="s">
        <v>6</v>
      </c>
      <c r="I181" s="99" t="s">
        <v>142</v>
      </c>
      <c r="J181" s="1"/>
      <c r="K181" s="1"/>
    </row>
    <row r="182" spans="1:11" ht="12.75">
      <c r="A182" s="2"/>
      <c r="B182" s="51" t="s">
        <v>158</v>
      </c>
      <c r="C182" s="1"/>
      <c r="D182" s="1"/>
      <c r="E182" s="1"/>
      <c r="F182" s="82"/>
      <c r="G182" s="82"/>
      <c r="H182" s="32"/>
      <c r="I182" s="82"/>
      <c r="J182" s="1"/>
      <c r="K182" s="1"/>
    </row>
    <row r="183" spans="1:11" ht="12.75">
      <c r="A183" s="2"/>
      <c r="B183" s="1" t="s">
        <v>160</v>
      </c>
      <c r="C183" s="1"/>
      <c r="D183" s="1"/>
      <c r="E183" s="1"/>
      <c r="F183" s="8">
        <v>9101</v>
      </c>
      <c r="G183" s="8">
        <v>11272</v>
      </c>
      <c r="H183" s="10">
        <f>+F183-G183</f>
        <v>-2171</v>
      </c>
      <c r="I183" s="8">
        <f>+H183/G183*100</f>
        <v>-19.26011355571327</v>
      </c>
      <c r="J183" s="1"/>
      <c r="K183" s="1"/>
    </row>
    <row r="184" spans="1:11" ht="12.75">
      <c r="A184" s="2"/>
      <c r="B184" s="1" t="s">
        <v>159</v>
      </c>
      <c r="C184" s="1"/>
      <c r="D184" s="1"/>
      <c r="E184" s="1"/>
      <c r="F184" s="8">
        <v>14113</v>
      </c>
      <c r="G184" s="8">
        <v>8584</v>
      </c>
      <c r="H184" s="10">
        <f>+F184-G184</f>
        <v>5529</v>
      </c>
      <c r="I184" s="8">
        <f>+H184/G184*100</f>
        <v>64.41053122087604</v>
      </c>
      <c r="J184" s="1"/>
      <c r="K184" s="1"/>
    </row>
    <row r="185" spans="1:11" ht="12.75">
      <c r="A185" s="2"/>
      <c r="B185" s="1" t="s">
        <v>153</v>
      </c>
      <c r="C185" s="1"/>
      <c r="D185" s="1"/>
      <c r="E185" s="1"/>
      <c r="F185" s="8">
        <v>1591</v>
      </c>
      <c r="G185" s="8">
        <v>5770</v>
      </c>
      <c r="H185" s="10">
        <f>+F185-G185</f>
        <v>-4179</v>
      </c>
      <c r="I185" s="8">
        <f>+H185/G185*100</f>
        <v>-72.4263431542461</v>
      </c>
      <c r="J185" s="1"/>
      <c r="K185" s="1"/>
    </row>
    <row r="186" spans="1:11" ht="12.75">
      <c r="A186" s="2"/>
      <c r="B186" s="1" t="s">
        <v>0</v>
      </c>
      <c r="C186" s="1"/>
      <c r="D186" s="1"/>
      <c r="E186" s="1"/>
      <c r="F186" s="22">
        <f>SUM(F183:F185)</f>
        <v>24805</v>
      </c>
      <c r="G186" s="22">
        <f>SUM(G183:G185)</f>
        <v>25626</v>
      </c>
      <c r="H186" s="44">
        <f>SUM(H183:H185)</f>
        <v>-821</v>
      </c>
      <c r="I186" s="100">
        <f>+H186/G186*100</f>
        <v>-3.2037774135643486</v>
      </c>
      <c r="J186" s="1"/>
      <c r="K186" s="1"/>
    </row>
    <row r="187" spans="1:11" ht="12.75">
      <c r="A187" s="2"/>
      <c r="B187" s="1"/>
      <c r="C187" s="1"/>
      <c r="D187" s="1"/>
      <c r="E187" s="1"/>
      <c r="H187" s="13"/>
      <c r="I187" s="13"/>
      <c r="J187" s="1"/>
      <c r="K187" s="1"/>
    </row>
    <row r="188" spans="1:11" ht="12.75">
      <c r="A188" s="2"/>
      <c r="B188" s="51" t="s">
        <v>219</v>
      </c>
      <c r="C188" s="1"/>
      <c r="D188" s="1"/>
      <c r="E188" s="1"/>
      <c r="H188" s="13"/>
      <c r="I188" s="13"/>
      <c r="J188" s="1"/>
      <c r="K188" s="1"/>
    </row>
    <row r="189" spans="1:11" ht="12.75">
      <c r="A189" s="2"/>
      <c r="B189" s="1" t="s">
        <v>160</v>
      </c>
      <c r="C189" s="1"/>
      <c r="D189" s="1"/>
      <c r="E189" s="1"/>
      <c r="F189" s="78">
        <v>-1419</v>
      </c>
      <c r="G189" s="78">
        <v>474</v>
      </c>
      <c r="H189" s="21">
        <f>+F189-G189</f>
        <v>-1893</v>
      </c>
      <c r="I189" s="79">
        <f>+H189/G189*100</f>
        <v>-399.36708860759495</v>
      </c>
      <c r="J189" s="1"/>
      <c r="K189" s="1"/>
    </row>
    <row r="190" spans="1:11" ht="12.75">
      <c r="A190" s="2"/>
      <c r="B190" s="1" t="s">
        <v>159</v>
      </c>
      <c r="C190" s="1"/>
      <c r="D190" s="1"/>
      <c r="E190" s="1"/>
      <c r="F190" s="75">
        <v>-2646</v>
      </c>
      <c r="G190" s="75">
        <v>245</v>
      </c>
      <c r="H190" s="8">
        <f>+F190-G190</f>
        <v>-2891</v>
      </c>
      <c r="I190" s="27">
        <f>+H190/G190*100</f>
        <v>-1180</v>
      </c>
      <c r="J190" s="1"/>
      <c r="K190" s="1"/>
    </row>
    <row r="191" spans="1:11" ht="12.75">
      <c r="A191" s="2"/>
      <c r="B191" s="1" t="s">
        <v>153</v>
      </c>
      <c r="C191" s="1"/>
      <c r="D191" s="1"/>
      <c r="E191" s="1"/>
      <c r="F191" s="75">
        <v>-916</v>
      </c>
      <c r="G191" s="75">
        <v>765</v>
      </c>
      <c r="H191" s="8">
        <f>+F191-G191</f>
        <v>-1681</v>
      </c>
      <c r="I191" s="27">
        <f>+H191/G191*100</f>
        <v>-219.7385620915033</v>
      </c>
      <c r="J191" s="1"/>
      <c r="K191" s="1"/>
    </row>
    <row r="192" spans="1:11" ht="12.75">
      <c r="A192" s="2"/>
      <c r="B192" s="1" t="s">
        <v>161</v>
      </c>
      <c r="C192" s="1"/>
      <c r="D192" s="1"/>
      <c r="E192" s="1"/>
      <c r="F192" s="75">
        <v>-1085</v>
      </c>
      <c r="G192" s="75">
        <v>-1007</v>
      </c>
      <c r="H192" s="8">
        <f>+F192-G192</f>
        <v>-78</v>
      </c>
      <c r="I192" s="27">
        <f>+H192/G192*100</f>
        <v>7.745779543197617</v>
      </c>
      <c r="J192" s="1"/>
      <c r="K192" s="1"/>
    </row>
    <row r="193" spans="1:11" ht="12.75">
      <c r="A193" s="2"/>
      <c r="B193" s="1"/>
      <c r="C193" s="1"/>
      <c r="D193" s="1"/>
      <c r="E193" s="1"/>
      <c r="F193" s="101">
        <f>SUM(F189:F192)</f>
        <v>-6066</v>
      </c>
      <c r="G193" s="101">
        <f>SUM(G189:G192)</f>
        <v>477</v>
      </c>
      <c r="H193" s="22">
        <f>SUM(H189:H192)</f>
        <v>-6543</v>
      </c>
      <c r="I193" s="102">
        <f>+H193/G193*100</f>
        <v>-1371.698113207547</v>
      </c>
      <c r="J193" s="1"/>
      <c r="K193" s="1"/>
    </row>
    <row r="194" spans="1:11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/>
      <c r="B195" s="1" t="s">
        <v>335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 t="s">
        <v>337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 t="s">
        <v>336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 t="s">
        <v>338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 t="s">
        <v>353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1" t="s">
        <v>339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 t="s">
        <v>340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46" t="s">
        <v>201</v>
      </c>
      <c r="B204" s="46" t="s">
        <v>143</v>
      </c>
      <c r="C204" s="1"/>
      <c r="D204" s="1"/>
      <c r="E204" s="1"/>
      <c r="F204" s="82" t="s">
        <v>218</v>
      </c>
      <c r="G204" s="82" t="s">
        <v>218</v>
      </c>
      <c r="H204" s="103"/>
      <c r="I204" s="6"/>
      <c r="J204" s="45"/>
      <c r="K204" s="45"/>
    </row>
    <row r="205" spans="1:11" ht="12.75">
      <c r="A205" s="46"/>
      <c r="B205" s="1"/>
      <c r="C205" s="1"/>
      <c r="D205" s="1"/>
      <c r="E205" s="1"/>
      <c r="F205" s="83" t="s">
        <v>240</v>
      </c>
      <c r="G205" s="83" t="s">
        <v>240</v>
      </c>
      <c r="H205" s="87" t="s">
        <v>140</v>
      </c>
      <c r="I205" s="58"/>
      <c r="J205" s="45"/>
      <c r="K205" s="45"/>
    </row>
    <row r="206" spans="1:11" ht="12.75">
      <c r="A206" s="46"/>
      <c r="B206" s="1"/>
      <c r="C206" s="1"/>
      <c r="D206" s="1"/>
      <c r="E206" s="1"/>
      <c r="F206" s="104">
        <v>38717</v>
      </c>
      <c r="G206" s="104">
        <v>38352</v>
      </c>
      <c r="H206" s="87" t="s">
        <v>141</v>
      </c>
      <c r="I206" s="58"/>
      <c r="J206" s="45"/>
      <c r="K206" s="45"/>
    </row>
    <row r="207" spans="1:11" ht="12.75">
      <c r="A207" s="46"/>
      <c r="B207" s="1"/>
      <c r="C207" s="1"/>
      <c r="D207" s="1"/>
      <c r="E207" s="1"/>
      <c r="F207" s="74" t="s">
        <v>6</v>
      </c>
      <c r="G207" s="74" t="s">
        <v>6</v>
      </c>
      <c r="H207" s="33" t="s">
        <v>6</v>
      </c>
      <c r="I207" s="99" t="s">
        <v>142</v>
      </c>
      <c r="J207" s="45"/>
      <c r="K207" s="45"/>
    </row>
    <row r="208" spans="1:11" ht="12.75">
      <c r="A208" s="46"/>
      <c r="B208" s="51" t="s">
        <v>158</v>
      </c>
      <c r="C208" s="1"/>
      <c r="D208" s="1"/>
      <c r="E208" s="1"/>
      <c r="F208" s="83"/>
      <c r="G208" s="83"/>
      <c r="H208" s="32"/>
      <c r="I208" s="83"/>
      <c r="J208" s="45"/>
      <c r="K208" s="45"/>
    </row>
    <row r="209" spans="1:11" ht="12.75">
      <c r="A209" s="46"/>
      <c r="B209" s="1" t="s">
        <v>160</v>
      </c>
      <c r="C209" s="1"/>
      <c r="D209" s="1"/>
      <c r="E209" s="1"/>
      <c r="F209" s="8">
        <v>41084</v>
      </c>
      <c r="G209" s="8">
        <v>27608</v>
      </c>
      <c r="H209" s="10">
        <f>+F209-G209</f>
        <v>13476</v>
      </c>
      <c r="I209" s="8">
        <f>+H209/G209*100</f>
        <v>48.81193856853086</v>
      </c>
      <c r="J209" s="45"/>
      <c r="K209" s="45"/>
    </row>
    <row r="210" spans="1:11" ht="12.75">
      <c r="A210" s="46"/>
      <c r="B210" s="1" t="s">
        <v>159</v>
      </c>
      <c r="C210" s="1"/>
      <c r="D210" s="1"/>
      <c r="E210" s="1"/>
      <c r="F210" s="8">
        <v>40499</v>
      </c>
      <c r="G210" s="8">
        <v>34854</v>
      </c>
      <c r="H210" s="10">
        <f>+F210-G210</f>
        <v>5645</v>
      </c>
      <c r="I210" s="8">
        <f>+H210/G210*100</f>
        <v>16.196132438170654</v>
      </c>
      <c r="J210" s="45"/>
      <c r="K210" s="45"/>
    </row>
    <row r="211" spans="1:11" ht="12.75">
      <c r="A211" s="46"/>
      <c r="B211" s="1" t="s">
        <v>153</v>
      </c>
      <c r="C211" s="1"/>
      <c r="D211" s="1"/>
      <c r="E211" s="1"/>
      <c r="F211" s="8">
        <v>14140</v>
      </c>
      <c r="G211" s="8">
        <v>20598</v>
      </c>
      <c r="H211" s="10">
        <f>+F211-G211</f>
        <v>-6458</v>
      </c>
      <c r="I211" s="8">
        <f>+H211/G211*100</f>
        <v>-31.352558500825324</v>
      </c>
      <c r="J211" s="45"/>
      <c r="K211" s="45"/>
    </row>
    <row r="212" spans="1:11" ht="12.75">
      <c r="A212" s="46"/>
      <c r="B212" s="1" t="s">
        <v>0</v>
      </c>
      <c r="C212" s="1"/>
      <c r="D212" s="1"/>
      <c r="E212" s="1"/>
      <c r="F212" s="22">
        <f>SUM(F209:F211)</f>
        <v>95723</v>
      </c>
      <c r="G212" s="22">
        <f>SUM(G209:G211)</f>
        <v>83060</v>
      </c>
      <c r="H212" s="44">
        <f>SUM(H209:H211)</f>
        <v>12663</v>
      </c>
      <c r="I212" s="22">
        <f>+H212/G212*100</f>
        <v>15.24560558632314</v>
      </c>
      <c r="J212" s="45"/>
      <c r="K212" s="45"/>
    </row>
    <row r="213" spans="1:11" ht="12.75">
      <c r="A213" s="46"/>
      <c r="B213" s="1"/>
      <c r="C213" s="1"/>
      <c r="D213" s="1"/>
      <c r="E213" s="1"/>
      <c r="H213" s="13"/>
      <c r="I213" s="13"/>
      <c r="J213" s="45"/>
      <c r="K213" s="45"/>
    </row>
    <row r="214" spans="1:11" ht="12.75">
      <c r="A214" s="46"/>
      <c r="B214" s="51" t="s">
        <v>219</v>
      </c>
      <c r="C214" s="1"/>
      <c r="D214" s="1"/>
      <c r="E214" s="1"/>
      <c r="H214" s="13"/>
      <c r="I214" s="13"/>
      <c r="J214" s="45"/>
      <c r="K214" s="45"/>
    </row>
    <row r="215" spans="1:11" ht="12.75">
      <c r="A215" s="46"/>
      <c r="B215" s="1" t="s">
        <v>160</v>
      </c>
      <c r="C215" s="1"/>
      <c r="D215" s="1"/>
      <c r="E215" s="1"/>
      <c r="F215" s="21">
        <v>-21</v>
      </c>
      <c r="G215" s="78">
        <v>15679</v>
      </c>
      <c r="H215" s="21">
        <f>+F215-G215</f>
        <v>-15700</v>
      </c>
      <c r="I215" s="79">
        <f>+H215/G215*100</f>
        <v>-100.13393711333632</v>
      </c>
      <c r="J215" s="45"/>
      <c r="K215" s="45"/>
    </row>
    <row r="216" spans="1:11" ht="12.75">
      <c r="A216" s="46"/>
      <c r="B216" s="1" t="s">
        <v>159</v>
      </c>
      <c r="C216" s="1"/>
      <c r="D216" s="1"/>
      <c r="E216" s="1"/>
      <c r="F216" s="8">
        <v>-578</v>
      </c>
      <c r="G216" s="75">
        <v>13775</v>
      </c>
      <c r="H216" s="8">
        <f>+F216-G216</f>
        <v>-14353</v>
      </c>
      <c r="I216" s="27">
        <f>+H216/G216*100</f>
        <v>-104.19600725952813</v>
      </c>
      <c r="J216" s="45"/>
      <c r="K216" s="45"/>
    </row>
    <row r="217" spans="1:11" ht="12.75">
      <c r="A217" s="46"/>
      <c r="B217" s="1" t="s">
        <v>153</v>
      </c>
      <c r="C217" s="1"/>
      <c r="D217" s="1"/>
      <c r="E217" s="1"/>
      <c r="F217" s="8">
        <v>444</v>
      </c>
      <c r="G217" s="75">
        <v>1350</v>
      </c>
      <c r="H217" s="8">
        <f>+F217-G217</f>
        <v>-906</v>
      </c>
      <c r="I217" s="27">
        <f>+H217/G217*100</f>
        <v>-67.11111111111111</v>
      </c>
      <c r="J217" s="45"/>
      <c r="K217" s="45"/>
    </row>
    <row r="218" spans="1:11" ht="12.75">
      <c r="A218" s="46"/>
      <c r="B218" s="1" t="s">
        <v>161</v>
      </c>
      <c r="C218" s="1"/>
      <c r="D218" s="1"/>
      <c r="E218" s="1"/>
      <c r="F218" s="8">
        <v>-3315</v>
      </c>
      <c r="G218" s="75">
        <v>-2601</v>
      </c>
      <c r="H218" s="8">
        <f>+F218-G218</f>
        <v>-714</v>
      </c>
      <c r="I218" s="27">
        <f>+H218/G218*100</f>
        <v>27.450980392156865</v>
      </c>
      <c r="J218" s="45"/>
      <c r="K218" s="45"/>
    </row>
    <row r="219" spans="1:11" ht="12.75">
      <c r="A219" s="46"/>
      <c r="B219" s="1"/>
      <c r="C219" s="1"/>
      <c r="D219" s="1"/>
      <c r="E219" s="1"/>
      <c r="F219" s="22">
        <f>SUM(F215:F218)</f>
        <v>-3470</v>
      </c>
      <c r="G219" s="101">
        <f>SUM(G215:G218)</f>
        <v>28203</v>
      </c>
      <c r="H219" s="22">
        <f>SUM(H215:H218)</f>
        <v>-31673</v>
      </c>
      <c r="I219" s="102">
        <f>+H219/G219*100</f>
        <v>-112.30365563947097</v>
      </c>
      <c r="J219" s="45"/>
      <c r="K219" s="45"/>
    </row>
    <row r="220" spans="1:11" ht="12.75">
      <c r="A220" s="46"/>
      <c r="B220" s="46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.75">
      <c r="A221" s="46"/>
      <c r="B221" s="45" t="s">
        <v>341</v>
      </c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.75">
      <c r="A222" s="46"/>
      <c r="B222" s="45" t="s">
        <v>354</v>
      </c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.75">
      <c r="A223" s="46"/>
      <c r="B223" s="45" t="s">
        <v>355</v>
      </c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.75">
      <c r="A224" s="46"/>
      <c r="B224" s="46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.75">
      <c r="A225" s="46"/>
      <c r="B225" s="45" t="s">
        <v>343</v>
      </c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.75">
      <c r="A226" s="46"/>
      <c r="B226" s="1" t="s">
        <v>339</v>
      </c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.75">
      <c r="A227" s="46"/>
      <c r="B227" s="1" t="s">
        <v>342</v>
      </c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.75">
      <c r="A228" s="46"/>
      <c r="B228" s="46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.75">
      <c r="A229" s="46"/>
      <c r="B229" s="45" t="s">
        <v>350</v>
      </c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.75">
      <c r="A230" s="46"/>
      <c r="B230" s="45" t="s">
        <v>344</v>
      </c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.75">
      <c r="A231" s="46"/>
      <c r="B231" s="45" t="s">
        <v>0</v>
      </c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.75">
      <c r="A232" s="2" t="s">
        <v>202</v>
      </c>
      <c r="B232" s="2" t="s">
        <v>147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2"/>
      <c r="B233" s="1" t="s">
        <v>384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2" t="s">
        <v>203</v>
      </c>
      <c r="B235" s="2" t="s">
        <v>148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 t="s">
        <v>241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2" t="s">
        <v>204</v>
      </c>
      <c r="B238" s="2" t="s">
        <v>149</v>
      </c>
      <c r="I238" s="1"/>
      <c r="J238" s="1"/>
      <c r="K238" s="1"/>
    </row>
    <row r="239" spans="1:11" ht="12.75">
      <c r="A239" s="1"/>
      <c r="B239" s="1" t="s">
        <v>325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2" t="s">
        <v>205</v>
      </c>
      <c r="B241" s="2" t="s">
        <v>207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C242" s="14"/>
      <c r="D242" s="14"/>
      <c r="E242" s="14"/>
      <c r="F242" s="52" t="s">
        <v>42</v>
      </c>
      <c r="G242" s="53"/>
      <c r="H242" s="52" t="s">
        <v>262</v>
      </c>
      <c r="I242" s="53"/>
      <c r="K242" s="1"/>
    </row>
    <row r="243" spans="1:11" ht="12.75">
      <c r="A243" s="1"/>
      <c r="B243" s="14"/>
      <c r="C243" s="14"/>
      <c r="D243" s="14"/>
      <c r="E243" s="14"/>
      <c r="F243" s="63" t="s">
        <v>3</v>
      </c>
      <c r="G243" s="64" t="s">
        <v>3</v>
      </c>
      <c r="H243" s="63" t="s">
        <v>263</v>
      </c>
      <c r="I243" s="63" t="s">
        <v>263</v>
      </c>
      <c r="K243" s="1"/>
    </row>
    <row r="244" spans="1:11" ht="12.75">
      <c r="A244" s="1"/>
      <c r="B244" s="51" t="s">
        <v>233</v>
      </c>
      <c r="C244" s="56"/>
      <c r="D244" s="56"/>
      <c r="E244" s="14"/>
      <c r="F244" s="55" t="s">
        <v>170</v>
      </c>
      <c r="G244" s="54" t="s">
        <v>170</v>
      </c>
      <c r="H244" s="55" t="s">
        <v>170</v>
      </c>
      <c r="I244" s="54" t="s">
        <v>170</v>
      </c>
      <c r="K244" s="1"/>
    </row>
    <row r="245" spans="1:11" ht="12.75">
      <c r="A245" s="1"/>
      <c r="B245" s="14"/>
      <c r="C245" s="14"/>
      <c r="D245" s="14"/>
      <c r="E245" s="14"/>
      <c r="F245" s="65">
        <v>38717</v>
      </c>
      <c r="G245" s="65">
        <v>38352</v>
      </c>
      <c r="H245" s="65">
        <v>38717</v>
      </c>
      <c r="I245" s="65">
        <v>38352</v>
      </c>
      <c r="K245" s="1"/>
    </row>
    <row r="246" spans="1:11" ht="12.75">
      <c r="A246" s="1"/>
      <c r="B246" s="57" t="s">
        <v>206</v>
      </c>
      <c r="C246" s="14"/>
      <c r="D246" s="14"/>
      <c r="E246" s="14"/>
      <c r="F246" s="58"/>
      <c r="G246" s="58"/>
      <c r="H246" s="58"/>
      <c r="I246" s="58"/>
      <c r="K246" s="1"/>
    </row>
    <row r="247" spans="1:11" ht="12.75">
      <c r="A247" s="1"/>
      <c r="B247" s="14" t="s">
        <v>294</v>
      </c>
      <c r="C247" s="14"/>
      <c r="D247" s="14"/>
      <c r="E247" s="14"/>
      <c r="F247" s="9">
        <v>-4785</v>
      </c>
      <c r="G247" s="9">
        <v>-13768</v>
      </c>
      <c r="H247" s="9">
        <v>-3260</v>
      </c>
      <c r="I247" s="9">
        <v>22895</v>
      </c>
      <c r="J247" s="107" t="s">
        <v>0</v>
      </c>
      <c r="K247" s="1"/>
    </row>
    <row r="248" spans="1:11" ht="12.75">
      <c r="A248" s="1"/>
      <c r="B248" s="14"/>
      <c r="C248" s="14"/>
      <c r="D248" s="14"/>
      <c r="E248" s="14"/>
      <c r="F248" s="58"/>
      <c r="G248" s="58"/>
      <c r="H248" s="58"/>
      <c r="I248" s="58"/>
      <c r="K248" s="1"/>
    </row>
    <row r="249" spans="1:11" ht="12.75">
      <c r="A249" s="1"/>
      <c r="B249" s="57" t="s">
        <v>208</v>
      </c>
      <c r="C249" s="14"/>
      <c r="D249" s="14"/>
      <c r="E249" s="14"/>
      <c r="F249" s="58"/>
      <c r="G249" s="58"/>
      <c r="H249" s="58"/>
      <c r="I249" s="58"/>
      <c r="K249" s="1"/>
    </row>
    <row r="250" spans="1:11" ht="12.75">
      <c r="A250" s="1"/>
      <c r="B250" s="14" t="s">
        <v>264</v>
      </c>
      <c r="C250" s="14"/>
      <c r="D250" s="14"/>
      <c r="E250" s="14"/>
      <c r="F250" s="59"/>
      <c r="G250" s="59"/>
      <c r="H250" s="59"/>
      <c r="I250" s="59"/>
      <c r="K250" s="1"/>
    </row>
    <row r="251" spans="1:11" ht="12.75">
      <c r="A251" s="1"/>
      <c r="B251" s="14" t="s">
        <v>265</v>
      </c>
      <c r="C251" s="14"/>
      <c r="D251" s="14"/>
      <c r="E251" s="14"/>
      <c r="F251" s="9">
        <v>51195</v>
      </c>
      <c r="G251" s="9">
        <v>49737</v>
      </c>
      <c r="H251" s="9">
        <v>51067</v>
      </c>
      <c r="I251" s="9">
        <v>45835</v>
      </c>
      <c r="K251" s="1"/>
    </row>
    <row r="252" spans="1:11" ht="12.75">
      <c r="A252" s="1"/>
      <c r="B252" s="14"/>
      <c r="C252" s="14"/>
      <c r="D252" s="14"/>
      <c r="E252" s="14"/>
      <c r="F252" s="58"/>
      <c r="G252" s="58"/>
      <c r="H252" s="58"/>
      <c r="I252" s="58"/>
      <c r="K252" s="1"/>
    </row>
    <row r="253" spans="1:11" ht="13.5" thickBot="1">
      <c r="A253" s="1"/>
      <c r="B253" s="57" t="s">
        <v>242</v>
      </c>
      <c r="C253" s="14"/>
      <c r="D253" s="14"/>
      <c r="E253" s="14"/>
      <c r="F253" s="60">
        <f>+F247/F251*100</f>
        <v>-9.346615880457076</v>
      </c>
      <c r="G253" s="60">
        <f>+G247/G251*100</f>
        <v>-27.681605243581238</v>
      </c>
      <c r="H253" s="60">
        <f>+H247/H251*100</f>
        <v>-6.383770340924667</v>
      </c>
      <c r="I253" s="60">
        <f>+I247/I251*100</f>
        <v>49.95091087596815</v>
      </c>
      <c r="K253" s="1"/>
    </row>
    <row r="254" spans="1:11" ht="12.75">
      <c r="A254" s="1"/>
      <c r="B254" s="57"/>
      <c r="C254" s="14"/>
      <c r="D254" s="14"/>
      <c r="E254" s="14"/>
      <c r="F254" s="61"/>
      <c r="G254" s="61"/>
      <c r="H254" s="61"/>
      <c r="I254" s="61"/>
      <c r="K254" s="1"/>
    </row>
    <row r="255" spans="1:11" ht="12.75">
      <c r="A255" s="1"/>
      <c r="B255" s="57"/>
      <c r="C255" s="14"/>
      <c r="D255" s="14"/>
      <c r="E255" s="14"/>
      <c r="G255" s="61"/>
      <c r="H255" s="61"/>
      <c r="J255" s="1"/>
      <c r="K255" s="1"/>
    </row>
    <row r="256" spans="1:11" ht="12.75">
      <c r="A256" s="1"/>
      <c r="B256" s="57"/>
      <c r="C256" s="14"/>
      <c r="D256" s="14"/>
      <c r="E256" s="14"/>
      <c r="G256" s="63" t="s">
        <v>218</v>
      </c>
      <c r="H256" s="48"/>
      <c r="J256" s="1"/>
      <c r="K256" s="1"/>
    </row>
    <row r="257" spans="1:11" ht="12.75">
      <c r="A257" s="1"/>
      <c r="B257" s="57"/>
      <c r="C257" s="14"/>
      <c r="D257" s="14"/>
      <c r="E257" s="14"/>
      <c r="G257" s="55" t="s">
        <v>263</v>
      </c>
      <c r="H257" s="48"/>
      <c r="J257" s="1"/>
      <c r="K257" s="1"/>
    </row>
    <row r="258" spans="1:11" ht="12.75">
      <c r="A258" s="1"/>
      <c r="B258" s="51" t="s">
        <v>234</v>
      </c>
      <c r="C258" s="1"/>
      <c r="D258" s="1"/>
      <c r="E258" s="1"/>
      <c r="G258" s="55" t="s">
        <v>170</v>
      </c>
      <c r="H258" s="48"/>
      <c r="J258" s="1"/>
      <c r="K258" s="1"/>
    </row>
    <row r="259" spans="1:11" ht="12.75">
      <c r="A259" s="1"/>
      <c r="B259" s="51"/>
      <c r="C259" s="1"/>
      <c r="D259" s="1"/>
      <c r="E259" s="1"/>
      <c r="G259" s="65">
        <v>38352</v>
      </c>
      <c r="H259" s="49"/>
      <c r="J259" s="1"/>
      <c r="K259" s="1"/>
    </row>
    <row r="260" spans="1:11" ht="12.75">
      <c r="A260" s="1"/>
      <c r="B260" s="57" t="s">
        <v>206</v>
      </c>
      <c r="C260" s="14"/>
      <c r="D260" s="14"/>
      <c r="E260" s="14"/>
      <c r="G260" s="6"/>
      <c r="H260" s="14"/>
      <c r="J260" s="1"/>
      <c r="K260" s="1"/>
    </row>
    <row r="261" spans="1:11" ht="12.75">
      <c r="A261" s="1"/>
      <c r="B261" s="14" t="s">
        <v>294</v>
      </c>
      <c r="C261" s="14"/>
      <c r="D261" s="14"/>
      <c r="E261" s="14"/>
      <c r="G261" s="8">
        <v>22895</v>
      </c>
      <c r="H261" s="13"/>
      <c r="J261" s="1"/>
      <c r="K261" s="1"/>
    </row>
    <row r="262" spans="1:11" ht="12.75">
      <c r="A262" s="1"/>
      <c r="B262" s="14" t="s">
        <v>270</v>
      </c>
      <c r="C262" s="14"/>
      <c r="D262" s="14"/>
      <c r="E262" s="14"/>
      <c r="G262" s="8"/>
      <c r="H262" s="13"/>
      <c r="J262" s="1"/>
      <c r="K262" s="1"/>
    </row>
    <row r="263" spans="1:11" ht="12.75">
      <c r="A263" s="1"/>
      <c r="B263" s="14" t="s">
        <v>271</v>
      </c>
      <c r="C263" s="14"/>
      <c r="D263" s="14"/>
      <c r="E263" s="14"/>
      <c r="G263" s="58"/>
      <c r="H263" s="14"/>
      <c r="J263" s="1"/>
      <c r="K263" s="1"/>
    </row>
    <row r="264" spans="1:11" ht="12.75">
      <c r="A264" s="1"/>
      <c r="B264" s="14" t="s">
        <v>272</v>
      </c>
      <c r="C264" s="14"/>
      <c r="D264" s="14"/>
      <c r="E264" s="14"/>
      <c r="G264" s="9">
        <v>303</v>
      </c>
      <c r="H264" s="13"/>
      <c r="J264" s="1"/>
      <c r="K264" s="1"/>
    </row>
    <row r="265" spans="1:11" ht="12.75">
      <c r="A265" s="1"/>
      <c r="B265" s="57"/>
      <c r="C265" s="14"/>
      <c r="D265" s="14"/>
      <c r="E265" s="14"/>
      <c r="G265" s="58"/>
      <c r="H265" s="14"/>
      <c r="J265" s="1"/>
      <c r="K265" s="1"/>
    </row>
    <row r="266" spans="1:11" ht="12.75">
      <c r="A266" s="1"/>
      <c r="B266" s="14" t="s">
        <v>275</v>
      </c>
      <c r="C266" s="14"/>
      <c r="D266" s="14"/>
      <c r="E266" s="14"/>
      <c r="G266" s="9">
        <f>+G261+G264</f>
        <v>23198</v>
      </c>
      <c r="H266" s="13"/>
      <c r="J266" s="1"/>
      <c r="K266" s="1"/>
    </row>
    <row r="267" spans="1:11" ht="12.75">
      <c r="A267" s="1"/>
      <c r="B267" s="14"/>
      <c r="C267" s="14"/>
      <c r="D267" s="14"/>
      <c r="E267" s="14"/>
      <c r="G267" s="58"/>
      <c r="H267" s="14"/>
      <c r="J267" s="1"/>
      <c r="K267" s="1"/>
    </row>
    <row r="268" spans="1:11" ht="12.75">
      <c r="A268" s="1"/>
      <c r="B268" s="57" t="s">
        <v>208</v>
      </c>
      <c r="C268" s="14"/>
      <c r="D268" s="14"/>
      <c r="E268" s="14"/>
      <c r="G268" s="58"/>
      <c r="H268" s="14"/>
      <c r="J268" s="1"/>
      <c r="K268" s="1"/>
    </row>
    <row r="269" spans="1:11" ht="12.75">
      <c r="A269" s="1"/>
      <c r="B269" s="14" t="s">
        <v>264</v>
      </c>
      <c r="C269" s="14"/>
      <c r="D269" s="14"/>
      <c r="E269" s="14"/>
      <c r="G269" s="8">
        <v>45835</v>
      </c>
      <c r="H269" s="13"/>
      <c r="J269" s="1"/>
      <c r="K269" s="1"/>
    </row>
    <row r="270" spans="1:11" ht="12.75">
      <c r="A270" s="1"/>
      <c r="B270" s="14" t="s">
        <v>265</v>
      </c>
      <c r="C270" s="14"/>
      <c r="D270" s="14"/>
      <c r="E270" s="14"/>
      <c r="G270" s="8"/>
      <c r="H270" s="13"/>
      <c r="J270" s="1"/>
      <c r="K270" s="1"/>
    </row>
    <row r="271" spans="1:11" ht="12.75">
      <c r="A271" s="1"/>
      <c r="B271" s="14" t="s">
        <v>268</v>
      </c>
      <c r="C271" s="14"/>
      <c r="D271" s="14"/>
      <c r="E271" s="14"/>
      <c r="G271" s="59"/>
      <c r="H271" s="56"/>
      <c r="J271" s="1"/>
      <c r="K271" s="1"/>
    </row>
    <row r="272" spans="1:11" ht="12.75">
      <c r="A272" s="1"/>
      <c r="B272" s="14" t="s">
        <v>276</v>
      </c>
      <c r="C272" s="14"/>
      <c r="D272" s="14"/>
      <c r="E272" s="14"/>
      <c r="G272" s="9">
        <v>24329</v>
      </c>
      <c r="H272" s="13"/>
      <c r="J272" s="1"/>
      <c r="K272" s="1"/>
    </row>
    <row r="273" spans="1:11" ht="12.75">
      <c r="A273" s="1"/>
      <c r="B273" s="14" t="s">
        <v>273</v>
      </c>
      <c r="C273" s="14"/>
      <c r="D273" s="14"/>
      <c r="E273" s="14"/>
      <c r="G273" s="8"/>
      <c r="H273" s="13"/>
      <c r="J273" s="1"/>
      <c r="K273" s="1"/>
    </row>
    <row r="274" spans="1:11" ht="12.75">
      <c r="A274" s="1"/>
      <c r="B274" s="14" t="s">
        <v>274</v>
      </c>
      <c r="C274" s="14"/>
      <c r="D274" s="14"/>
      <c r="E274" s="14"/>
      <c r="G274" s="9">
        <f>+G269+G272</f>
        <v>70164</v>
      </c>
      <c r="H274" s="13"/>
      <c r="J274" s="1"/>
      <c r="K274" s="1"/>
    </row>
    <row r="275" spans="1:11" ht="12.75">
      <c r="A275" s="1"/>
      <c r="B275" s="14"/>
      <c r="C275" s="14"/>
      <c r="D275" s="14"/>
      <c r="E275" s="14"/>
      <c r="G275" s="58"/>
      <c r="H275" s="14"/>
      <c r="J275" s="1"/>
      <c r="K275" s="1"/>
    </row>
    <row r="276" spans="1:11" ht="13.5" thickBot="1">
      <c r="A276" s="1"/>
      <c r="B276" s="57" t="s">
        <v>269</v>
      </c>
      <c r="C276" s="14"/>
      <c r="D276" s="14"/>
      <c r="E276" s="14"/>
      <c r="G276" s="60">
        <f>+G266/G274*100</f>
        <v>33.062539193888604</v>
      </c>
      <c r="H276" s="61"/>
      <c r="K276" s="1"/>
    </row>
    <row r="277" spans="1:11" ht="12.75">
      <c r="A277" s="1"/>
      <c r="F277" s="1"/>
      <c r="G277" s="14"/>
      <c r="H277" s="56"/>
      <c r="J277" s="1"/>
      <c r="K277" s="1"/>
    </row>
    <row r="278" spans="1:11" ht="12.75">
      <c r="A278" s="1"/>
      <c r="B278" s="1" t="s">
        <v>277</v>
      </c>
      <c r="C278" s="1" t="s">
        <v>278</v>
      </c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 t="s">
        <v>301</v>
      </c>
      <c r="D279" s="1"/>
      <c r="E279" s="1"/>
      <c r="F279" s="1"/>
      <c r="K279" s="1"/>
    </row>
    <row r="280" spans="1:11" ht="12.75">
      <c r="A280" s="1"/>
      <c r="B280" s="1"/>
      <c r="C280" s="1" t="s">
        <v>302</v>
      </c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 t="s">
        <v>351</v>
      </c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 t="s">
        <v>347</v>
      </c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</sheetData>
  <printOptions/>
  <pageMargins left="0.83" right="1.57" top="0.33" bottom="0.3" header="0.3" footer="0.3"/>
  <pageSetup horizontalDpi="600" verticalDpi="600" orientation="portrait" scale="72" r:id="rId1"/>
  <rowBreaks count="3" manualBreakCount="3">
    <brk id="66" max="255" man="1"/>
    <brk id="148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lily</cp:lastModifiedBy>
  <cp:lastPrinted>2006-02-27T13:14:50Z</cp:lastPrinted>
  <dcterms:created xsi:type="dcterms:W3CDTF">1999-11-25T03:32:38Z</dcterms:created>
  <dcterms:modified xsi:type="dcterms:W3CDTF">2006-02-28T05:11:00Z</dcterms:modified>
  <cp:category/>
  <cp:version/>
  <cp:contentType/>
  <cp:contentStatus/>
</cp:coreProperties>
</file>